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e527a1970998437/Desktop/"/>
    </mc:Choice>
  </mc:AlternateContent>
  <xr:revisionPtr revIDLastSave="0" documentId="8_{E3E5C1B7-0002-4C4F-879D-804E79F07302}" xr6:coauthVersionLast="47" xr6:coauthVersionMax="47" xr10:uidLastSave="{00000000-0000-0000-0000-000000000000}"/>
  <bookViews>
    <workbookView xWindow="-110" yWindow="-110" windowWidth="19420" windowHeight="11500" xr2:uid="{00000000-000D-0000-FFFF-FFFF00000000}"/>
  </bookViews>
  <sheets>
    <sheet name="Asset Map" sheetId="1" r:id="rId1"/>
    <sheet name="Summary" sheetId="2" r:id="rId2"/>
    <sheet name="Instructions" sheetId="3" r:id="rId3"/>
    <sheet name="Tracker Settings" sheetId="4" r:id="rId4"/>
    <sheet name="Outreach Tracker" sheetId="5" r:id="rId5"/>
  </sheets>
  <definedNames>
    <definedName name="_xlnm._FilterDatabase" localSheetId="0" hidden="1">'Asset Map'!$A$1:$I$85</definedName>
    <definedName name="_xlnm._FilterDatabase" localSheetId="4" hidden="1">'Outreach Tracker'!$A$1:$Q$1000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5" i="5" l="1"/>
  <c r="N85" i="5"/>
  <c r="G85" i="5"/>
  <c r="E85" i="5" a="1"/>
  <c r="E85" i="5"/>
  <c r="D85" i="5" a="1"/>
  <c r="D85" i="5" s="1"/>
  <c r="C85" i="5" a="1"/>
  <c r="C85" i="5" s="1"/>
  <c r="A85" i="5" a="1"/>
  <c r="A85" i="5"/>
  <c r="O84" i="5"/>
  <c r="N84" i="5"/>
  <c r="G84" i="5"/>
  <c r="E84" i="5" a="1"/>
  <c r="E84" i="5"/>
  <c r="D84" i="5" a="1"/>
  <c r="D84" i="5" s="1"/>
  <c r="C84" i="5" a="1"/>
  <c r="C84" i="5"/>
  <c r="A84" i="5" a="1"/>
  <c r="A84" i="5"/>
  <c r="O83" i="5"/>
  <c r="N83" i="5"/>
  <c r="G83" i="5"/>
  <c r="E83" i="5" a="1"/>
  <c r="E83" i="5"/>
  <c r="D83" i="5" a="1"/>
  <c r="D83" i="5"/>
  <c r="C83" i="5" a="1"/>
  <c r="C83" i="5"/>
  <c r="A83" i="5" a="1"/>
  <c r="A83" i="5" s="1"/>
  <c r="O82" i="5"/>
  <c r="N82" i="5"/>
  <c r="G82" i="5"/>
  <c r="E82" i="5" a="1"/>
  <c r="E82" i="5"/>
  <c r="D82" i="5" a="1"/>
  <c r="D82" i="5"/>
  <c r="C82" i="5" a="1"/>
  <c r="C82" i="5"/>
  <c r="A82" i="5" a="1"/>
  <c r="A82" i="5"/>
  <c r="O81" i="5"/>
  <c r="N81" i="5"/>
  <c r="G81" i="5"/>
  <c r="E81" i="5" a="1"/>
  <c r="E81" i="5" s="1"/>
  <c r="D81" i="5" a="1"/>
  <c r="D81" i="5"/>
  <c r="C81" i="5" a="1"/>
  <c r="C81" i="5"/>
  <c r="A81" i="5" a="1"/>
  <c r="A81" i="5" s="1"/>
  <c r="O80" i="5"/>
  <c r="N80" i="5"/>
  <c r="G80" i="5"/>
  <c r="E80" i="5" a="1"/>
  <c r="E80" i="5"/>
  <c r="D80" i="5" a="1"/>
  <c r="D80" i="5"/>
  <c r="C80" i="5" a="1"/>
  <c r="C80" i="5"/>
  <c r="A80" i="5" a="1"/>
  <c r="A80" i="5" s="1"/>
  <c r="O79" i="5"/>
  <c r="N79" i="5"/>
  <c r="G79" i="5"/>
  <c r="E79" i="5" a="1"/>
  <c r="E79" i="5" s="1"/>
  <c r="D79" i="5" a="1"/>
  <c r="D79" i="5"/>
  <c r="C79" i="5" a="1"/>
  <c r="C79" i="5"/>
  <c r="A79" i="5" a="1"/>
  <c r="A79" i="5"/>
  <c r="O78" i="5"/>
  <c r="N78" i="5"/>
  <c r="G78" i="5"/>
  <c r="E78" i="5" a="1"/>
  <c r="E78" i="5" s="1"/>
  <c r="D78" i="5" a="1"/>
  <c r="D78" i="5"/>
  <c r="C78" i="5" a="1"/>
  <c r="C78" i="5"/>
  <c r="A78" i="5" a="1"/>
  <c r="A78" i="5"/>
  <c r="O77" i="5"/>
  <c r="N77" i="5"/>
  <c r="G77" i="5"/>
  <c r="E77" i="5" a="1"/>
  <c r="E77" i="5"/>
  <c r="D77" i="5" a="1"/>
  <c r="D77" i="5"/>
  <c r="C77" i="5" a="1"/>
  <c r="C77" i="5" s="1"/>
  <c r="A77" i="5" a="1"/>
  <c r="A77" i="5"/>
  <c r="O76" i="5"/>
  <c r="N76" i="5"/>
  <c r="G76" i="5"/>
  <c r="E76" i="5" a="1"/>
  <c r="E76" i="5"/>
  <c r="D76" i="5" a="1"/>
  <c r="D76" i="5"/>
  <c r="C76" i="5" a="1"/>
  <c r="C76" i="5"/>
  <c r="A76" i="5" a="1"/>
  <c r="A76" i="5"/>
  <c r="O75" i="5"/>
  <c r="N75" i="5"/>
  <c r="G75" i="5"/>
  <c r="E75" i="5" a="1"/>
  <c r="E75" i="5"/>
  <c r="D75" i="5" a="1"/>
  <c r="D75" i="5"/>
  <c r="C75" i="5" a="1"/>
  <c r="C75" i="5" s="1"/>
  <c r="A75" i="5" a="1"/>
  <c r="A75" i="5"/>
  <c r="O74" i="5"/>
  <c r="N74" i="5"/>
  <c r="G74" i="5"/>
  <c r="E74" i="5" a="1"/>
  <c r="E74" i="5"/>
  <c r="D74" i="5" a="1"/>
  <c r="D74" i="5"/>
  <c r="C74" i="5" a="1"/>
  <c r="C74" i="5" s="1"/>
  <c r="A74" i="5" a="1"/>
  <c r="A74" i="5"/>
  <c r="O73" i="5"/>
  <c r="N73" i="5"/>
  <c r="G73" i="5"/>
  <c r="E73" i="5" a="1"/>
  <c r="E73" i="5"/>
  <c r="D73" i="5" a="1"/>
  <c r="D73" i="5"/>
  <c r="C73" i="5" a="1"/>
  <c r="C73" i="5"/>
  <c r="A73" i="5" a="1"/>
  <c r="A73" i="5"/>
  <c r="O72" i="5"/>
  <c r="N72" i="5"/>
  <c r="G72" i="5"/>
  <c r="E72" i="5" a="1"/>
  <c r="E72" i="5"/>
  <c r="D72" i="5" a="1"/>
  <c r="D72" i="5"/>
  <c r="C72" i="5" a="1"/>
  <c r="C72" i="5"/>
  <c r="A72" i="5" a="1"/>
  <c r="A72" i="5"/>
  <c r="O71" i="5"/>
  <c r="N71" i="5"/>
  <c r="G71" i="5"/>
  <c r="E71" i="5" a="1"/>
  <c r="E71" i="5"/>
  <c r="D71" i="5" a="1"/>
  <c r="D71" i="5" s="1"/>
  <c r="C71" i="5" a="1"/>
  <c r="C71" i="5"/>
  <c r="A71" i="5" a="1"/>
  <c r="A71" i="5"/>
  <c r="O70" i="5"/>
  <c r="N70" i="5"/>
  <c r="G70" i="5"/>
  <c r="E70" i="5" a="1"/>
  <c r="E70" i="5"/>
  <c r="D70" i="5" a="1"/>
  <c r="D70" i="5"/>
  <c r="C70" i="5" a="1"/>
  <c r="C70" i="5"/>
  <c r="A70" i="5" a="1"/>
  <c r="A70" i="5"/>
  <c r="O69" i="5"/>
  <c r="N69" i="5"/>
  <c r="G69" i="5"/>
  <c r="E69" i="5" a="1"/>
  <c r="E69" i="5"/>
  <c r="D69" i="5" a="1"/>
  <c r="D69" i="5" s="1"/>
  <c r="C69" i="5" a="1"/>
  <c r="C69" i="5"/>
  <c r="A69" i="5" a="1"/>
  <c r="A69" i="5"/>
  <c r="O68" i="5"/>
  <c r="N68" i="5"/>
  <c r="G68" i="5"/>
  <c r="E68" i="5" a="1"/>
  <c r="E68" i="5"/>
  <c r="D68" i="5" a="1"/>
  <c r="D68" i="5" s="1"/>
  <c r="C68" i="5" a="1"/>
  <c r="C68" i="5"/>
  <c r="A68" i="5" a="1"/>
  <c r="A68" i="5"/>
  <c r="O67" i="5"/>
  <c r="N67" i="5"/>
  <c r="G67" i="5"/>
  <c r="E67" i="5" a="1"/>
  <c r="E67" i="5"/>
  <c r="D67" i="5" a="1"/>
  <c r="D67" i="5"/>
  <c r="C67" i="5" a="1"/>
  <c r="C67" i="5"/>
  <c r="A67" i="5" a="1"/>
  <c r="A67" i="5" s="1"/>
  <c r="O66" i="5"/>
  <c r="N66" i="5"/>
  <c r="G66" i="5"/>
  <c r="E66" i="5" a="1"/>
  <c r="E66" i="5"/>
  <c r="D66" i="5" a="1"/>
  <c r="D66" i="5"/>
  <c r="C66" i="5" a="1"/>
  <c r="C66" i="5"/>
  <c r="A66" i="5" a="1"/>
  <c r="A66" i="5"/>
  <c r="O65" i="5"/>
  <c r="N65" i="5"/>
  <c r="G65" i="5"/>
  <c r="E65" i="5" a="1"/>
  <c r="E65" i="5" s="1"/>
  <c r="D65" i="5" a="1"/>
  <c r="D65" i="5"/>
  <c r="C65" i="5" a="1"/>
  <c r="C65" i="5"/>
  <c r="A65" i="5" a="1"/>
  <c r="A65" i="5" s="1"/>
  <c r="O64" i="5"/>
  <c r="N64" i="5"/>
  <c r="G64" i="5"/>
  <c r="E64" i="5" a="1"/>
  <c r="E64" i="5"/>
  <c r="D64" i="5" a="1"/>
  <c r="D64" i="5"/>
  <c r="C64" i="5" a="1"/>
  <c r="C64" i="5"/>
  <c r="A64" i="5" a="1"/>
  <c r="A64" i="5" s="1"/>
  <c r="O63" i="5"/>
  <c r="N63" i="5"/>
  <c r="G63" i="5"/>
  <c r="E63" i="5" a="1"/>
  <c r="E63" i="5" s="1"/>
  <c r="D63" i="5" a="1"/>
  <c r="D63" i="5"/>
  <c r="C63" i="5" a="1"/>
  <c r="C63" i="5"/>
  <c r="A63" i="5" a="1"/>
  <c r="A63" i="5"/>
  <c r="O62" i="5"/>
  <c r="N62" i="5"/>
  <c r="G62" i="5"/>
  <c r="E62" i="5" a="1"/>
  <c r="E62" i="5" s="1"/>
  <c r="D62" i="5" a="1"/>
  <c r="D62" i="5"/>
  <c r="C62" i="5" a="1"/>
  <c r="C62" i="5"/>
  <c r="A62" i="5" a="1"/>
  <c r="A62" i="5"/>
  <c r="O61" i="5"/>
  <c r="N61" i="5"/>
  <c r="G61" i="5"/>
  <c r="E61" i="5" a="1"/>
  <c r="E61" i="5"/>
  <c r="D61" i="5" a="1"/>
  <c r="D61" i="5"/>
  <c r="C61" i="5" a="1"/>
  <c r="C61" i="5" s="1"/>
  <c r="A61" i="5" a="1"/>
  <c r="A61" i="5"/>
  <c r="O60" i="5"/>
  <c r="N60" i="5"/>
  <c r="G60" i="5"/>
  <c r="E60" i="5" a="1"/>
  <c r="E60" i="5"/>
  <c r="D60" i="5" a="1"/>
  <c r="D60" i="5"/>
  <c r="C60" i="5" a="1"/>
  <c r="C60" i="5"/>
  <c r="A60" i="5" a="1"/>
  <c r="A60" i="5"/>
  <c r="O59" i="5"/>
  <c r="N59" i="5"/>
  <c r="G59" i="5"/>
  <c r="E59" i="5" a="1"/>
  <c r="E59" i="5" s="1"/>
  <c r="D59" i="5" a="1"/>
  <c r="D59" i="5"/>
  <c r="C59" i="5" a="1"/>
  <c r="C59" i="5" s="1"/>
  <c r="A59" i="5" a="1"/>
  <c r="A59" i="5"/>
  <c r="O58" i="5"/>
  <c r="N58" i="5"/>
  <c r="G58" i="5"/>
  <c r="E58" i="5" a="1"/>
  <c r="E58" i="5"/>
  <c r="D58" i="5" a="1"/>
  <c r="D58" i="5"/>
  <c r="C58" i="5" a="1"/>
  <c r="C58" i="5" s="1"/>
  <c r="A58" i="5" a="1"/>
  <c r="A58" i="5"/>
  <c r="O57" i="5"/>
  <c r="N57" i="5"/>
  <c r="G57" i="5"/>
  <c r="E57" i="5" a="1"/>
  <c r="E57" i="5"/>
  <c r="D57" i="5" a="1"/>
  <c r="D57" i="5"/>
  <c r="C57" i="5" a="1"/>
  <c r="C57" i="5"/>
  <c r="A57" i="5" a="1"/>
  <c r="A57" i="5"/>
  <c r="O56" i="5"/>
  <c r="N56" i="5"/>
  <c r="G56" i="5"/>
  <c r="E56" i="5" a="1"/>
  <c r="E56" i="5"/>
  <c r="D56" i="5" a="1"/>
  <c r="D56" i="5"/>
  <c r="C56" i="5" a="1"/>
  <c r="C56" i="5"/>
  <c r="A56" i="5" a="1"/>
  <c r="A56" i="5"/>
  <c r="O55" i="5"/>
  <c r="N55" i="5"/>
  <c r="G55" i="5"/>
  <c r="E55" i="5" a="1"/>
  <c r="E55" i="5"/>
  <c r="D55" i="5" a="1"/>
  <c r="D55" i="5" s="1"/>
  <c r="C55" i="5" a="1"/>
  <c r="C55" i="5" s="1"/>
  <c r="A55" i="5" a="1"/>
  <c r="A55" i="5"/>
  <c r="O54" i="5"/>
  <c r="N54" i="5"/>
  <c r="G54" i="5"/>
  <c r="E54" i="5" a="1"/>
  <c r="E54" i="5"/>
  <c r="D54" i="5" a="1"/>
  <c r="D54" i="5"/>
  <c r="C54" i="5" a="1"/>
  <c r="C54" i="5"/>
  <c r="A54" i="5" a="1"/>
  <c r="A54" i="5"/>
  <c r="O53" i="5"/>
  <c r="N53" i="5"/>
  <c r="G53" i="5"/>
  <c r="E53" i="5" a="1"/>
  <c r="E53" i="5"/>
  <c r="D53" i="5" a="1"/>
  <c r="D53" i="5" s="1"/>
  <c r="C53" i="5" a="1"/>
  <c r="C53" i="5"/>
  <c r="A53" i="5" a="1"/>
  <c r="A53" i="5"/>
  <c r="O52" i="5"/>
  <c r="N52" i="5"/>
  <c r="G52" i="5"/>
  <c r="E52" i="5" a="1"/>
  <c r="E52" i="5"/>
  <c r="D52" i="5" a="1"/>
  <c r="D52" i="5" s="1"/>
  <c r="C52" i="5" a="1"/>
  <c r="C52" i="5"/>
  <c r="A52" i="5" a="1"/>
  <c r="A52" i="5"/>
  <c r="O51" i="5"/>
  <c r="N51" i="5"/>
  <c r="G51" i="5"/>
  <c r="E51" i="5" a="1"/>
  <c r="E51" i="5"/>
  <c r="D51" i="5" a="1"/>
  <c r="D51" i="5"/>
  <c r="C51" i="5" a="1"/>
  <c r="C51" i="5"/>
  <c r="A51" i="5" a="1"/>
  <c r="A51" i="5" s="1"/>
  <c r="O50" i="5"/>
  <c r="N50" i="5"/>
  <c r="G50" i="5"/>
  <c r="E50" i="5" a="1"/>
  <c r="E50" i="5"/>
  <c r="D50" i="5" a="1"/>
  <c r="D50" i="5"/>
  <c r="C50" i="5" a="1"/>
  <c r="C50" i="5"/>
  <c r="A50" i="5" a="1"/>
  <c r="A50" i="5"/>
  <c r="O49" i="5"/>
  <c r="N49" i="5"/>
  <c r="G49" i="5"/>
  <c r="E49" i="5" a="1"/>
  <c r="E49" i="5" s="1"/>
  <c r="D49" i="5" a="1"/>
  <c r="D49" i="5" s="1"/>
  <c r="C49" i="5" a="1"/>
  <c r="C49" i="5"/>
  <c r="A49" i="5" a="1"/>
  <c r="A49" i="5" s="1"/>
  <c r="O48" i="5"/>
  <c r="N48" i="5"/>
  <c r="G48" i="5"/>
  <c r="E48" i="5" a="1"/>
  <c r="E48" i="5"/>
  <c r="D48" i="5" a="1"/>
  <c r="D48" i="5"/>
  <c r="C48" i="5" a="1"/>
  <c r="C48" i="5"/>
  <c r="A48" i="5" a="1"/>
  <c r="A48" i="5" s="1"/>
  <c r="O47" i="5"/>
  <c r="N47" i="5"/>
  <c r="G47" i="5"/>
  <c r="E47" i="5" a="1"/>
  <c r="E47" i="5" s="1"/>
  <c r="D47" i="5" a="1"/>
  <c r="D47" i="5" s="1"/>
  <c r="C47" i="5" a="1"/>
  <c r="C47" i="5"/>
  <c r="A47" i="5" a="1"/>
  <c r="A47" i="5"/>
  <c r="O46" i="5"/>
  <c r="N46" i="5"/>
  <c r="G46" i="5"/>
  <c r="E46" i="5" a="1"/>
  <c r="E46" i="5" s="1"/>
  <c r="D46" i="5" a="1"/>
  <c r="D46" i="5"/>
  <c r="C46" i="5" a="1"/>
  <c r="C46" i="5"/>
  <c r="A46" i="5" a="1"/>
  <c r="A46" i="5"/>
  <c r="O45" i="5"/>
  <c r="N45" i="5"/>
  <c r="G45" i="5"/>
  <c r="E45" i="5" a="1"/>
  <c r="E45" i="5"/>
  <c r="D45" i="5" a="1"/>
  <c r="D45" i="5"/>
  <c r="C45" i="5" a="1"/>
  <c r="C45" i="5" s="1"/>
  <c r="A45" i="5" a="1"/>
  <c r="A45" i="5" s="1"/>
  <c r="O44" i="5"/>
  <c r="N44" i="5"/>
  <c r="G44" i="5"/>
  <c r="E44" i="5" a="1"/>
  <c r="E44" i="5"/>
  <c r="D44" i="5" a="1"/>
  <c r="D44" i="5"/>
  <c r="C44" i="5" a="1"/>
  <c r="C44" i="5"/>
  <c r="A44" i="5" a="1"/>
  <c r="A44" i="5"/>
  <c r="O43" i="5"/>
  <c r="N43" i="5"/>
  <c r="G43" i="5"/>
  <c r="E43" i="5" a="1"/>
  <c r="E43" i="5" s="1"/>
  <c r="D43" i="5" a="1"/>
  <c r="D43" i="5"/>
  <c r="C43" i="5" a="1"/>
  <c r="C43" i="5" s="1"/>
  <c r="A43" i="5" a="1"/>
  <c r="A43" i="5" s="1"/>
  <c r="O42" i="5"/>
  <c r="N42" i="5"/>
  <c r="G42" i="5"/>
  <c r="E42" i="5" a="1"/>
  <c r="E42" i="5"/>
  <c r="D42" i="5" a="1"/>
  <c r="D42" i="5"/>
  <c r="C42" i="5" a="1"/>
  <c r="C42" i="5" s="1"/>
  <c r="A42" i="5" a="1"/>
  <c r="A42" i="5"/>
  <c r="O41" i="5"/>
  <c r="N41" i="5"/>
  <c r="G41" i="5"/>
  <c r="E41" i="5" a="1"/>
  <c r="E41" i="5" s="1"/>
  <c r="D41" i="5" a="1"/>
  <c r="D41" i="5"/>
  <c r="C41" i="5" a="1"/>
  <c r="C41" i="5"/>
  <c r="A41" i="5" a="1"/>
  <c r="A41" i="5"/>
  <c r="O40" i="5"/>
  <c r="N40" i="5"/>
  <c r="G40" i="5"/>
  <c r="E40" i="5" a="1"/>
  <c r="E40" i="5"/>
  <c r="D40" i="5" a="1"/>
  <c r="D40" i="5"/>
  <c r="C40" i="5" a="1"/>
  <c r="C40" i="5"/>
  <c r="A40" i="5" a="1"/>
  <c r="A40" i="5"/>
  <c r="O39" i="5"/>
  <c r="N39" i="5"/>
  <c r="G39" i="5"/>
  <c r="E39" i="5" a="1"/>
  <c r="E39" i="5"/>
  <c r="D39" i="5" a="1"/>
  <c r="D39" i="5" s="1"/>
  <c r="C39" i="5" a="1"/>
  <c r="C39" i="5" s="1"/>
  <c r="A39" i="5" a="1"/>
  <c r="A39" i="5"/>
  <c r="O38" i="5"/>
  <c r="N38" i="5"/>
  <c r="G38" i="5"/>
  <c r="E38" i="5" a="1"/>
  <c r="E38" i="5"/>
  <c r="D38" i="5" a="1"/>
  <c r="D38" i="5"/>
  <c r="C38" i="5" a="1"/>
  <c r="C38" i="5"/>
  <c r="A38" i="5" a="1"/>
  <c r="A38" i="5"/>
  <c r="O37" i="5"/>
  <c r="N37" i="5"/>
  <c r="G37" i="5"/>
  <c r="E37" i="5" a="1"/>
  <c r="E37" i="5"/>
  <c r="D37" i="5" a="1"/>
  <c r="D37" i="5" s="1"/>
  <c r="C37" i="5" a="1"/>
  <c r="C37" i="5" s="1"/>
  <c r="A37" i="5" a="1"/>
  <c r="A37" i="5"/>
  <c r="O36" i="5"/>
  <c r="N36" i="5"/>
  <c r="G36" i="5"/>
  <c r="E36" i="5" a="1"/>
  <c r="E36" i="5"/>
  <c r="D36" i="5" a="1"/>
  <c r="D36" i="5" s="1"/>
  <c r="C36" i="5" a="1"/>
  <c r="C36" i="5"/>
  <c r="A36" i="5" a="1"/>
  <c r="A36" i="5"/>
  <c r="O35" i="5"/>
  <c r="N35" i="5"/>
  <c r="G35" i="5"/>
  <c r="E35" i="5" a="1"/>
  <c r="E35" i="5"/>
  <c r="D35" i="5" a="1"/>
  <c r="D35" i="5"/>
  <c r="C35" i="5" a="1"/>
  <c r="C35" i="5"/>
  <c r="A35" i="5" a="1"/>
  <c r="A35" i="5" s="1"/>
  <c r="O34" i="5"/>
  <c r="N34" i="5"/>
  <c r="G34" i="5"/>
  <c r="E34" i="5" a="1"/>
  <c r="E34" i="5"/>
  <c r="D34" i="5" a="1"/>
  <c r="D34" i="5"/>
  <c r="C34" i="5" a="1"/>
  <c r="C34" i="5"/>
  <c r="A34" i="5" a="1"/>
  <c r="A34" i="5"/>
  <c r="O33" i="5"/>
  <c r="N33" i="5"/>
  <c r="G33" i="5"/>
  <c r="E33" i="5" a="1"/>
  <c r="E33" i="5" s="1"/>
  <c r="D33" i="5" a="1"/>
  <c r="D33" i="5" s="1"/>
  <c r="C33" i="5" a="1"/>
  <c r="C33" i="5"/>
  <c r="A33" i="5" a="1"/>
  <c r="A33" i="5" s="1"/>
  <c r="O32" i="5"/>
  <c r="N32" i="5"/>
  <c r="G32" i="5"/>
  <c r="E32" i="5" a="1"/>
  <c r="E32" i="5"/>
  <c r="D32" i="5" a="1"/>
  <c r="D32" i="5"/>
  <c r="C32" i="5" a="1"/>
  <c r="C32" i="5"/>
  <c r="A32" i="5" a="1"/>
  <c r="A32" i="5" s="1"/>
  <c r="O31" i="5"/>
  <c r="N31" i="5"/>
  <c r="G31" i="5"/>
  <c r="E31" i="5" a="1"/>
  <c r="E31" i="5" s="1"/>
  <c r="D31" i="5" a="1"/>
  <c r="D31" i="5" s="1"/>
  <c r="C31" i="5" a="1"/>
  <c r="C31" i="5"/>
  <c r="A31" i="5" a="1"/>
  <c r="A31" i="5"/>
  <c r="O30" i="5"/>
  <c r="N30" i="5"/>
  <c r="G30" i="5"/>
  <c r="E30" i="5" a="1"/>
  <c r="E30" i="5" s="1"/>
  <c r="D30" i="5" a="1"/>
  <c r="D30" i="5"/>
  <c r="C30" i="5" a="1"/>
  <c r="C30" i="5"/>
  <c r="A30" i="5" a="1"/>
  <c r="A30" i="5"/>
  <c r="O29" i="5"/>
  <c r="N29" i="5"/>
  <c r="G29" i="5"/>
  <c r="E29" i="5" a="1"/>
  <c r="E29" i="5"/>
  <c r="D29" i="5" a="1"/>
  <c r="D29" i="5"/>
  <c r="C29" i="5" a="1"/>
  <c r="C29" i="5" s="1"/>
  <c r="A29" i="5" a="1"/>
  <c r="A29" i="5"/>
  <c r="O28" i="5"/>
  <c r="N28" i="5"/>
  <c r="G28" i="5"/>
  <c r="E28" i="5" a="1"/>
  <c r="E28" i="5"/>
  <c r="D28" i="5" a="1"/>
  <c r="D28" i="5"/>
  <c r="C28" i="5" a="1"/>
  <c r="C28" i="5"/>
  <c r="A28" i="5" a="1"/>
  <c r="A28" i="5"/>
  <c r="O27" i="5"/>
  <c r="N27" i="5"/>
  <c r="G27" i="5"/>
  <c r="E27" i="5" a="1"/>
  <c r="E27" i="5" s="1"/>
  <c r="D27" i="5" a="1"/>
  <c r="D27" i="5"/>
  <c r="C27" i="5" a="1"/>
  <c r="C27" i="5" s="1"/>
  <c r="A27" i="5" a="1"/>
  <c r="A27" i="5" s="1"/>
  <c r="O26" i="5"/>
  <c r="N26" i="5"/>
  <c r="G26" i="5"/>
  <c r="E26" i="5" a="1"/>
  <c r="E26" i="5"/>
  <c r="D26" i="5" a="1"/>
  <c r="D26" i="5"/>
  <c r="C26" i="5" a="1"/>
  <c r="C26" i="5" s="1"/>
  <c r="A26" i="5" a="1"/>
  <c r="A26" i="5"/>
  <c r="O25" i="5"/>
  <c r="N25" i="5"/>
  <c r="G25" i="5"/>
  <c r="E25" i="5" a="1"/>
  <c r="E25" i="5" s="1"/>
  <c r="D25" i="5" a="1"/>
  <c r="D25" i="5"/>
  <c r="C25" i="5" a="1"/>
  <c r="C25" i="5"/>
  <c r="A25" i="5" a="1"/>
  <c r="A25" i="5"/>
  <c r="O24" i="5"/>
  <c r="N24" i="5"/>
  <c r="G24" i="5"/>
  <c r="E24" i="5" a="1"/>
  <c r="E24" i="5"/>
  <c r="D24" i="5" a="1"/>
  <c r="D24" i="5"/>
  <c r="C24" i="5" a="1"/>
  <c r="C24" i="5"/>
  <c r="A24" i="5" a="1"/>
  <c r="A24" i="5"/>
  <c r="O23" i="5"/>
  <c r="N23" i="5"/>
  <c r="G23" i="5"/>
  <c r="E23" i="5" a="1"/>
  <c r="E23" i="5"/>
  <c r="D23" i="5" a="1"/>
  <c r="D23" i="5" s="1"/>
  <c r="C23" i="5" a="1"/>
  <c r="C23" i="5" s="1"/>
  <c r="A23" i="5" a="1"/>
  <c r="A23" i="5"/>
  <c r="O22" i="5"/>
  <c r="N22" i="5"/>
  <c r="G22" i="5"/>
  <c r="E22" i="5" a="1"/>
  <c r="E22" i="5"/>
  <c r="D22" i="5" a="1"/>
  <c r="D22" i="5"/>
  <c r="C22" i="5" a="1"/>
  <c r="C22" i="5"/>
  <c r="A22" i="5" a="1"/>
  <c r="A22" i="5"/>
  <c r="O21" i="5"/>
  <c r="N21" i="5"/>
  <c r="G21" i="5"/>
  <c r="E21" i="5" a="1"/>
  <c r="E21" i="5"/>
  <c r="D21" i="5" a="1"/>
  <c r="D21" i="5" s="1"/>
  <c r="C21" i="5" a="1"/>
  <c r="C21" i="5" s="1"/>
  <c r="A21" i="5" a="1"/>
  <c r="A21" i="5"/>
  <c r="O20" i="5"/>
  <c r="N20" i="5"/>
  <c r="G20" i="5"/>
  <c r="E20" i="5" a="1"/>
  <c r="E20" i="5"/>
  <c r="D20" i="5" a="1"/>
  <c r="D20" i="5" s="1"/>
  <c r="C20" i="5" a="1"/>
  <c r="C20" i="5"/>
  <c r="A20" i="5" a="1"/>
  <c r="A20" i="5"/>
  <c r="O19" i="5"/>
  <c r="N19" i="5"/>
  <c r="G19" i="5"/>
  <c r="E19" i="5" a="1"/>
  <c r="E19" i="5"/>
  <c r="D19" i="5" a="1"/>
  <c r="D19" i="5"/>
  <c r="C19" i="5" a="1"/>
  <c r="C19" i="5"/>
  <c r="A19" i="5" a="1"/>
  <c r="A19" i="5" s="1"/>
  <c r="O18" i="5"/>
  <c r="N18" i="5"/>
  <c r="G18" i="5"/>
  <c r="E18" i="5" a="1"/>
  <c r="E18" i="5"/>
  <c r="D18" i="5" a="1"/>
  <c r="D18" i="5"/>
  <c r="C18" i="5" a="1"/>
  <c r="C18" i="5"/>
  <c r="A18" i="5" a="1"/>
  <c r="A18" i="5"/>
  <c r="O17" i="5"/>
  <c r="N17" i="5"/>
  <c r="G17" i="5"/>
  <c r="E17" i="5" a="1"/>
  <c r="E17" i="5" s="1"/>
  <c r="D17" i="5" a="1"/>
  <c r="D17" i="5" s="1"/>
  <c r="C17" i="5" a="1"/>
  <c r="C17" i="5"/>
  <c r="A17" i="5" a="1"/>
  <c r="A17" i="5" s="1"/>
  <c r="O16" i="5"/>
  <c r="N16" i="5"/>
  <c r="G16" i="5"/>
  <c r="E16" i="5" a="1"/>
  <c r="E16" i="5"/>
  <c r="D16" i="5" a="1"/>
  <c r="D16" i="5"/>
  <c r="C16" i="5" a="1"/>
  <c r="C16" i="5"/>
  <c r="A16" i="5" a="1"/>
  <c r="A16" i="5" s="1"/>
  <c r="O15" i="5"/>
  <c r="N15" i="5"/>
  <c r="G15" i="5"/>
  <c r="E15" i="5" a="1"/>
  <c r="E15" i="5" s="1"/>
  <c r="D15" i="5" a="1"/>
  <c r="D15" i="5" s="1"/>
  <c r="C15" i="5" a="1"/>
  <c r="C15" i="5"/>
  <c r="A15" i="5" a="1"/>
  <c r="A15" i="5"/>
  <c r="O14" i="5"/>
  <c r="N14" i="5"/>
  <c r="G14" i="5"/>
  <c r="E14" i="5" a="1"/>
  <c r="E14" i="5" s="1"/>
  <c r="D14" i="5" a="1"/>
  <c r="D14" i="5"/>
  <c r="C14" i="5" a="1"/>
  <c r="C14" i="5"/>
  <c r="A14" i="5" a="1"/>
  <c r="A14" i="5"/>
  <c r="O13" i="5"/>
  <c r="N13" i="5"/>
  <c r="G13" i="5"/>
  <c r="E13" i="5" a="1"/>
  <c r="E13" i="5"/>
  <c r="D13" i="5" a="1"/>
  <c r="D13" i="5"/>
  <c r="C13" i="5" a="1"/>
  <c r="C13" i="5" s="1"/>
  <c r="A13" i="5" a="1"/>
  <c r="A13" i="5" s="1"/>
  <c r="O12" i="5"/>
  <c r="N12" i="5"/>
  <c r="G12" i="5"/>
  <c r="E12" i="5" a="1"/>
  <c r="E12" i="5"/>
  <c r="D12" i="5" a="1"/>
  <c r="D12" i="5"/>
  <c r="C12" i="5" a="1"/>
  <c r="C12" i="5"/>
  <c r="A12" i="5" a="1"/>
  <c r="A12" i="5"/>
  <c r="O11" i="5"/>
  <c r="N11" i="5"/>
  <c r="G11" i="5"/>
  <c r="E11" i="5" a="1"/>
  <c r="E11" i="5" s="1"/>
  <c r="D11" i="5" a="1"/>
  <c r="D11" i="5"/>
  <c r="C11" i="5" a="1"/>
  <c r="C11" i="5" s="1"/>
  <c r="A11" i="5" a="1"/>
  <c r="A11" i="5" s="1"/>
  <c r="O10" i="5"/>
  <c r="N10" i="5"/>
  <c r="G10" i="5"/>
  <c r="E10" i="5" a="1"/>
  <c r="E10" i="5"/>
  <c r="D10" i="5" a="1"/>
  <c r="D10" i="5"/>
  <c r="C10" i="5" a="1"/>
  <c r="C10" i="5" s="1"/>
  <c r="A10" i="5" a="1"/>
  <c r="A10" i="5"/>
  <c r="O9" i="5"/>
  <c r="N9" i="5"/>
  <c r="G9" i="5"/>
  <c r="E9" i="5" a="1"/>
  <c r="E9" i="5" s="1"/>
  <c r="D9" i="5" a="1"/>
  <c r="D9" i="5"/>
  <c r="C9" i="5" a="1"/>
  <c r="C9" i="5"/>
  <c r="A9" i="5" a="1"/>
  <c r="A9" i="5"/>
  <c r="O8" i="5"/>
  <c r="N8" i="5"/>
  <c r="G8" i="5"/>
  <c r="E8" i="5" a="1"/>
  <c r="E8" i="5"/>
  <c r="D8" i="5" a="1"/>
  <c r="D8" i="5"/>
  <c r="C8" i="5" a="1"/>
  <c r="C8" i="5"/>
  <c r="A8" i="5" a="1"/>
  <c r="A8" i="5"/>
  <c r="O7" i="5"/>
  <c r="N7" i="5"/>
  <c r="G7" i="5"/>
  <c r="E7" i="5" a="1"/>
  <c r="E7" i="5"/>
  <c r="D7" i="5" a="1"/>
  <c r="D7" i="5" s="1"/>
  <c r="C7" i="5" a="1"/>
  <c r="C7" i="5" s="1"/>
  <c r="A7" i="5" a="1"/>
  <c r="A7" i="5"/>
  <c r="O6" i="5"/>
  <c r="N6" i="5"/>
  <c r="G6" i="5"/>
  <c r="E6" i="5" a="1"/>
  <c r="E6" i="5"/>
  <c r="D6" i="5" a="1"/>
  <c r="D6" i="5"/>
  <c r="C6" i="5" a="1"/>
  <c r="C6" i="5"/>
  <c r="A6" i="5" a="1"/>
  <c r="A6" i="5"/>
  <c r="O5" i="5"/>
  <c r="N5" i="5"/>
  <c r="G5" i="5"/>
  <c r="E5" i="5" a="1"/>
  <c r="E5" i="5"/>
  <c r="D5" i="5" a="1"/>
  <c r="D5" i="5" s="1"/>
  <c r="C5" i="5" a="1"/>
  <c r="C5" i="5" s="1"/>
  <c r="A5" i="5" a="1"/>
  <c r="A5" i="5"/>
  <c r="O4" i="5"/>
  <c r="N4" i="5"/>
  <c r="G4" i="5"/>
  <c r="E4" i="5" a="1"/>
  <c r="E4" i="5"/>
  <c r="D4" i="5" a="1"/>
  <c r="D4" i="5" s="1"/>
  <c r="C4" i="5" a="1"/>
  <c r="C4" i="5"/>
  <c r="A4" i="5" a="1"/>
  <c r="A4" i="5"/>
  <c r="O3" i="5"/>
  <c r="N3" i="5"/>
  <c r="G3" i="5"/>
  <c r="E3" i="5" a="1"/>
  <c r="E3" i="5"/>
  <c r="D3" i="5" a="1"/>
  <c r="D3" i="5"/>
  <c r="C3" i="5" a="1"/>
  <c r="C3" i="5"/>
  <c r="A3" i="5" a="1"/>
  <c r="A3" i="5" s="1"/>
  <c r="O2" i="5"/>
  <c r="N2" i="5"/>
  <c r="G2" i="5"/>
  <c r="E2" i="5" a="1"/>
  <c r="E2" i="5"/>
  <c r="D2" i="5" a="1"/>
  <c r="D2" i="5"/>
  <c r="C2" i="5" a="1"/>
  <c r="C2" i="5"/>
  <c r="A2" i="5" a="1"/>
  <c r="A2" i="5"/>
  <c r="C28" i="2"/>
  <c r="C27" i="2"/>
  <c r="C26" i="2"/>
  <c r="C25" i="2"/>
  <c r="C24" i="2"/>
  <c r="C23" i="2"/>
  <c r="C22" i="2"/>
  <c r="C21" i="2"/>
  <c r="C20" i="2"/>
  <c r="C19" i="2"/>
  <c r="C29" i="2" s="1"/>
  <c r="C18" i="2"/>
  <c r="C17" i="2"/>
  <c r="C16" i="2"/>
  <c r="C15" i="2"/>
  <c r="C14" i="2"/>
  <c r="C9" i="2"/>
  <c r="C8" i="2"/>
  <c r="C7" i="2"/>
  <c r="C6" i="2"/>
</calcChain>
</file>

<file path=xl/sharedStrings.xml><?xml version="1.0" encoding="utf-8"?>
<sst xmlns="http://schemas.openxmlformats.org/spreadsheetml/2006/main" count="864" uniqueCount="622">
  <si>
    <t>Category</t>
  </si>
  <si>
    <t>Community Asset Map — Summary</t>
  </si>
  <si>
    <t>Name</t>
  </si>
  <si>
    <t>Brief Description</t>
  </si>
  <si>
    <t>Address</t>
  </si>
  <si>
    <t>Phone</t>
  </si>
  <si>
    <t>Contact Name / Title</t>
  </si>
  <si>
    <t>Tier (1/2/3)</t>
  </si>
  <si>
    <t>Tier Rationale</t>
  </si>
  <si>
    <t>Source(s) / Notes</t>
  </si>
  <si>
    <t>By Tier</t>
  </si>
  <si>
    <t>Team Notes</t>
  </si>
  <si>
    <t>Tier</t>
  </si>
  <si>
    <t>Count</t>
  </si>
  <si>
    <t>Tier 1</t>
  </si>
  <si>
    <t>Feeder School (K-5/K-8)</t>
  </si>
  <si>
    <t xml:space="preserve">St. HOPE Leadership Academy — Community Asset Map </t>
  </si>
  <si>
    <t>P.S. 92 Mary McLeod Bethune School</t>
  </si>
  <si>
    <t>Public PK-5 school (~170 students) co-located in the same building as St. HOPE.</t>
  </si>
  <si>
    <t>222 West 134th Street, New York, NY 10030</t>
  </si>
  <si>
    <t>(212) 690-5915</t>
  </si>
  <si>
    <t>Principal Cynthia Barr</t>
  </si>
  <si>
    <t>Enrollment Sprint | EdSolutions | August 2026</t>
  </si>
  <si>
    <t>Outreach Tracker — Settings</t>
  </si>
  <si>
    <t>Purpose</t>
  </si>
  <si>
    <t>Edit the two lists below and every dropdown in the Outreach Tracker tab updates automatically. Don't rename this tab or move these two lists.</t>
  </si>
  <si>
    <t>This workbook is the framework and a working draft of the Community Asset Map deliverable of St. HOPE's six-week Enrollment Sprint. It inventories institutions, organizations, and community spaces within roughly a 2-mile radius of St. HOPE Leadership Academy (222 W 134th St, New York, NY 10030) and rates each one's potential to become a student-referral partner (ie., a place where Principal Meghann Persenaire or another school leader) could realistically get in front of families and children directly.)</t>
  </si>
  <si>
    <t>How to use this workbook</t>
  </si>
  <si>
    <t>Assigned To (edit freely)</t>
  </si>
  <si>
    <t>Same building as St. HOPE with an existing but under-leveraged feeder relationship -- highest-feasibility partner to deepen.</t>
  </si>
  <si>
    <t>insideschools.org/school/05M092; greatschools.org; wearebethune92.org</t>
  </si>
  <si>
    <t>•  "Asset Map" tab is the working list. Filter/sort by Category or Tier, add rows as new contacts surface, and update the Tier or Rationale columns as relationships develop (e.g., after St. HOPE staff make a call).</t>
  </si>
  <si>
    <t>•  "Summary" tab auto-tallies entries by Tier and Category so the team can see coverage at a glance.</t>
  </si>
  <si>
    <t>•  Tier column uses a dropdown (1, 2, or 3): see the Tier Rubric below before re-scoring any entry.</t>
  </si>
  <si>
    <t>Outreach Outcome Options</t>
  </si>
  <si>
    <t>P.S. 154 Harriet Tubman Learning Center</t>
  </si>
  <si>
    <t>Public K-5 school (~189 students) a few blocks south of St. HOPE.</t>
  </si>
  <si>
    <t>•  Treat "Unconfirmed" or "Not publicly listed" fields as an action item, not a dead end — a quick phone call to the main line usually resolves these.</t>
  </si>
  <si>
    <t>250 West 127th Street, New York, NY 10027</t>
  </si>
  <si>
    <t>Tier 2</t>
  </si>
  <si>
    <t>(212) 864-2400</t>
  </si>
  <si>
    <t>Meghann Persenaire</t>
  </si>
  <si>
    <t>Principal Elizabeth Jarrett; AP Tonato Perez</t>
  </si>
  <si>
    <t>Tier Rubric</t>
  </si>
  <si>
    <t>Small, single-site school ~0.4-0.5 mi away with an accessible leadership team -- good direct principal-to-principal ask.</t>
  </si>
  <si>
    <t>Column definitions</t>
  </si>
  <si>
    <t>ps154.com; donorschoose.org</t>
  </si>
  <si>
    <t>St. Charles Borromeo School</t>
  </si>
  <si>
    <t>Catholic PK3-8 parish school serving Harlem families for over 100 years.</t>
  </si>
  <si>
    <t>Made Contact</t>
  </si>
  <si>
    <t>214 West 142nd Street, New York, NY 10030</t>
  </si>
  <si>
    <t>(212) 368-6666</t>
  </si>
  <si>
    <t>Connie Bond</t>
  </si>
  <si>
    <t>Principal Natalia Rodrigo</t>
  </si>
  <si>
    <t>The type of institution/organization/space (school, faith-based org, youth org, cultural institution, library, government office, business, etc.).</t>
  </si>
  <si>
    <t>Left Voicemail</t>
  </si>
  <si>
    <t>Close (~0.4 mi), single-site parish school with named leadership and long-standing neighborhood ties.</t>
  </si>
  <si>
    <t>Staff Member 1</t>
  </si>
  <si>
    <t>catholicschoolsny.org; stcharlesnyc.org</t>
  </si>
  <si>
    <t>No Response</t>
  </si>
  <si>
    <t>Official or commonly-used name of the organization or location.</t>
  </si>
  <si>
    <t>Staff Member 2</t>
  </si>
  <si>
    <t>Tier 3</t>
  </si>
  <si>
    <t>Stop Outreach</t>
  </si>
  <si>
    <t>Harlem Academy</t>
  </si>
  <si>
    <t>Independent, mission-driven K-8 school serving high-achieving students from underserved Harlem families, mostly on scholarship.</t>
  </si>
  <si>
    <t>Staff Member 3</t>
  </si>
  <si>
    <t>655 St. Nicholas Avenue, New York, NY 10030</t>
  </si>
  <si>
    <t>(212) 348-2600</t>
  </si>
  <si>
    <t>Tier 1 = Highest potential</t>
  </si>
  <si>
    <t>Not publicly listed</t>
  </si>
  <si>
    <t>Staff Member 4</t>
  </si>
  <si>
    <t>Close (~0.6 mi) and mission-aligned with serving the same community St. HOPE targets.</t>
  </si>
  <si>
    <t>Unassigned</t>
  </si>
  <si>
    <t>harlemacademy.org</t>
  </si>
  <si>
    <t>How "Current Status" works</t>
  </si>
  <si>
    <t>HCZ Promise Academy I Elementary</t>
  </si>
  <si>
    <t>Harlem Children's Zone's flagship K-5 charter elementary school.</t>
  </si>
  <si>
    <t>Realistic path to the principal presenting directly to families and/or children (e.g., a family event table, class visit, assembly, congregation announcement, or newsletter feature). Usually a single accessible decision-maker, an existing or plausible warm connection, and direct regular contact with families who have children ages 10-14 (or will soon).</t>
  </si>
  <si>
    <t>245 West 129th Street, New York, NY 10027</t>
  </si>
  <si>
    <t>(212) 360-3230</t>
  </si>
  <si>
    <t>Very close (~0.4 mi); part of HCZ's wraparound community infrastructure, which tends to engage local partners.</t>
  </si>
  <si>
    <t>Total entries</t>
  </si>
  <si>
    <t>The Current Status column on the Outreach Tracker tab is calculated automatically — it always shows the outcome of the most recent attempt you've logged (Attempt 3 if filled in, otherwise Attempt 2, otherwise Attempt 1). A row with no attempts logged yet shows "Not Started". You never edit Current Status directly — just log attempts in the Attempt 1/2/3 columns and it updates itself.</t>
  </si>
  <si>
    <t>hczpromise.org; hcz.org</t>
  </si>
  <si>
    <t>Tier 2 = Moderate potential</t>
  </si>
  <si>
    <t>The P.S. 200 James McCune Smith School</t>
  </si>
  <si>
    <t>Public PK-5 school (~280 students) on the ACP Blvd corridor uptown from St. HOPE.</t>
  </si>
  <si>
    <t>2589 7th Avenue (Adam Clayton Powell Jr. Blvd), New York, NY 10039</t>
  </si>
  <si>
    <t>(212) 491-6636</t>
  </si>
  <si>
    <t>Relevant audience or mission alignment, but requires more relationship-building before a direct family-facing opportunity emerges -- e.g., a large or centralized institution, an age group that is a longer-term pipeline rather than immediate, or an administrative/casework-oriented office.</t>
  </si>
  <si>
    <t>Same avenue corridor, modest size, PK-5 span -- realistic, accessible outreach target.</t>
  </si>
  <si>
    <t>usnews.com; trulia.com/schools</t>
  </si>
  <si>
    <t>Tier 3 = Lower/indirect potential</t>
  </si>
  <si>
    <t>Faith-Based Organization</t>
  </si>
  <si>
    <t>Abyssinian Baptist Church</t>
  </si>
  <si>
    <t>Historic African-American Baptist church (founded 1808), one of Harlem's most prominent congregations; runs age-appropriate children's programming ("Aby Kidz").</t>
  </si>
  <si>
    <t>General visibility or goodwill value (flyering, word of mouth, listing) but unlikely to yield a direct presentation opportunity soon -- e.g., unclear current activity/leadership, farther from the school, or an audience mismatch.</t>
  </si>
  <si>
    <t>132 Odell Clark Place, New York, NY 10030</t>
  </si>
  <si>
    <t>(212) 862-7474</t>
  </si>
  <si>
    <t>Rev. Dr. Kevin R. Johnson, Senior Pastor</t>
  </si>
  <si>
    <t>By Category</t>
  </si>
  <si>
    <t>1–2 sentence summary: what it is, who it serves, and any relevant programming.</t>
  </si>
  <si>
    <t>Very large, influential congregation ~0.2 mi away with an active children's ministry and a highly visible senior pastor.</t>
  </si>
  <si>
    <t>abyssinian.org</t>
  </si>
  <si>
    <t>Full street address, verified against a public source where possible.</t>
  </si>
  <si>
    <t>Mother African Methodist Episcopal Zion Church</t>
  </si>
  <si>
    <t>Main published phone number.</t>
  </si>
  <si>
    <t>One of the oldest Black congregations in the US (founded 1796); operates a Church School and family events.</t>
  </si>
  <si>
    <t>140-146 West 137th Street, New York, NY 10030</t>
  </si>
  <si>
    <t>(212) 234-5700</t>
  </si>
  <si>
    <t>Rev. Dr. Malcolm J. Byrd, Senior Pastor</t>
  </si>
  <si>
    <t>A named individual contact where one is publicly available; otherwise "Not publicly listed" (call to identify one).</t>
  </si>
  <si>
    <t>Extremely close (~0.15 mi), historic, large congregation with an active Church School reaching families with school-age children.</t>
  </si>
  <si>
    <t>Referral-partnership potential, per the rubric above. Editable dropdown.</t>
  </si>
  <si>
    <t>motheramezionchurch.org; harlemonestop.com</t>
  </si>
  <si>
    <t>Convent Avenue Baptist Church</t>
  </si>
  <si>
    <t>Large, established Harlem Baptist congregation with active Children's, Families, and Young Adult ministries.</t>
  </si>
  <si>
    <t>420 West 145th Street, New York, NY 10031</t>
  </si>
  <si>
    <t>(212) 234-6767</t>
  </si>
  <si>
    <t>Rev. Dr. Jesse T. Williams, Jr., Senior Pastor</t>
  </si>
  <si>
    <t>One-sentence justification for the tier assigned — update this as St. HOPE's team learns more.</t>
  </si>
  <si>
    <t>Sizable congregation (~0.55 mi) with dedicated, named Children/Families ministries.</t>
  </si>
  <si>
    <t>conventchurch.org</t>
  </si>
  <si>
    <t>Where the information was verified, plus any caveats (e.g., "verify by phone").</t>
  </si>
  <si>
    <t>Research note</t>
  </si>
  <si>
    <t>First Corinthian Baptist Church</t>
  </si>
  <si>
    <t>High-profile Harlem congregation with a community-focused "Dream Center" and annual Youth Sunday.</t>
  </si>
  <si>
    <t>1912 Adam Clayton Powell Jr. Blvd., New York, NY 10026</t>
  </si>
  <si>
    <t>(212) 864-5976</t>
  </si>
  <si>
    <t>Rev. Michael A. Walrond, Jr., Senior Pastor</t>
  </si>
  <si>
    <t>Entries were identified via public web sources (organization websites, NYC DOE/NYPL/NYC Parks/NYCHA directories, official government pages, and reputable local media) as of August 2026. This is a living document, not a final verified directory. St HOPE &amp; EdSolutions will work together to confirm any field marked "Unconfirmed" before treating it as reliable, and expect some contact details to change over time. This first pass emphasizes breadth across categories; it is not exhaustive of every organization within 2 miles.</t>
  </si>
  <si>
    <t>Large, socially engaged congregation (~0.6 mi) with a nationally recognized pastor and documented youth programming.</t>
  </si>
  <si>
    <t>fcbcnyc.org; harlem-is.org</t>
  </si>
  <si>
    <t>Bethel Gospel Assembly</t>
  </si>
  <si>
    <t>Youth/Community Organization</t>
  </si>
  <si>
    <t>Historic Harlem Pentecostal congregation (est. 1917) with a formal Department of Youth Services and Family Ministries.</t>
  </si>
  <si>
    <t>2 East 120th Street, New York, NY 10035</t>
  </si>
  <si>
    <t>(212) 860-1510</t>
  </si>
  <si>
    <t>Bishop Carlton Theophilus Brown, Senior Pastor</t>
  </si>
  <si>
    <t>Large congregation (~0.75 mi) with a dedicated, structured youth-services department -- strong programmatic fit.</t>
  </si>
  <si>
    <t>bethelga.org</t>
  </si>
  <si>
    <t>St. Charles Borromeo-Resurrection-All Saints Parish (Catholic)</t>
  </si>
  <si>
    <t>Merged Harlem Catholic parish with religious education, sacramental prep, and an affiliated parish school.</t>
  </si>
  <si>
    <t>211 West 141st Street, New York, NY 10030</t>
  </si>
  <si>
    <t>(212) 281-2100</t>
  </si>
  <si>
    <t>Rev. Willem Klaver, Pastor</t>
  </si>
  <si>
    <t>Cultural Institution</t>
  </si>
  <si>
    <t>Close (~0.35 mi) parish with an operating school and religious-ed pipeline, plus likely Spanish-language Mass attendance among immigrant families.</t>
  </si>
  <si>
    <t>archny.org; scbrchurch.org</t>
  </si>
  <si>
    <t>Antioch Baptist Church</t>
  </si>
  <si>
    <t>Active Harlem Baptist congregation with a named Youth Ministry leader and a Scholarship Ministry.</t>
  </si>
  <si>
    <t>515 West 125th Street, New York, NY 10025</t>
  </si>
  <si>
    <t>(212) 222-2324</t>
  </si>
  <si>
    <t>Rev. Dr. Shon T. Adkins, Senior Pastor; Rev. LaKisha Williams, Youth Ministry</t>
  </si>
  <si>
    <t>Immigrant Advocacy Organization</t>
  </si>
  <si>
    <t>Confirmed, named youth-ministry leadership plus an education-focused Scholarship Ministry (~0.6 mi).</t>
  </si>
  <si>
    <t>antiochbcharlem.org</t>
  </si>
  <si>
    <t>Harlem YMCA</t>
  </si>
  <si>
    <t>Family Services Nonprofit</t>
  </si>
  <si>
    <t>Full-service YMCA offering free teen leadership/college-readiness programs, day camp, and family programs.</t>
  </si>
  <si>
    <t>180 West 135th Street, New York, NY 10030</t>
  </si>
  <si>
    <t>(212) 912-2100</t>
  </si>
  <si>
    <t>Directly serves ages 10-14 through teen programs, a block from the school, hosts regular family/community events.</t>
  </si>
  <si>
    <t>ymcanyc.org</t>
  </si>
  <si>
    <t>Police Athletic League (PAL) - Harlem Center</t>
  </si>
  <si>
    <t>PAL center offering academic tutoring, performing arts (step, dance, choir), and an "Emerging Leaders" program K-8.</t>
  </si>
  <si>
    <t>441 Manhattan Avenue at 119th Street, New York, NY 10026</t>
  </si>
  <si>
    <t>(212) 665-8699</t>
  </si>
  <si>
    <t>Tonya Askins, Center Director</t>
  </si>
  <si>
    <t>Age range served matches St. HOPE's population exactly, with a named on-site director to contact.</t>
  </si>
  <si>
    <t>palnyc.org/manhattan/harlem-center</t>
  </si>
  <si>
    <t>Boys' Club of New York - Gerry Clubhouse</t>
  </si>
  <si>
    <t>East Harlem clubhouse offering athletics, arts, education, career prep, and sleepaway camp for boys/young men.</t>
  </si>
  <si>
    <t>321 East 111th Street, New York, NY 10029</t>
  </si>
  <si>
    <t>(212) 534-2661</t>
  </si>
  <si>
    <t>Direct youth-serving clubhouse with structured programming for the target age group (~1.3 mi).</t>
  </si>
  <si>
    <t>Library</t>
  </si>
  <si>
    <t>bcny.org</t>
  </si>
  <si>
    <t>New York City Mission Society</t>
  </si>
  <si>
    <t>Runs youth mentoring, arts self-expression ("Power Academy"), and college/career readiness ("Level Up") programs.</t>
  </si>
  <si>
    <t>2266 Fifth Avenue, New York, NY 10037</t>
  </si>
  <si>
    <t>(212) 674-3500</t>
  </si>
  <si>
    <t>Essentially adjacent to the school, with youth mentoring/enrichment squarely aimed at middle-school-age kids.</t>
  </si>
  <si>
    <t>missionsociety.org</t>
  </si>
  <si>
    <t>Recreation Center</t>
  </si>
  <si>
    <t>Northside Center for Child Development</t>
  </si>
  <si>
    <t>80+ year-old behavioral health/education nonprofit running an after-school program, summer camp, and family counseling.</t>
  </si>
  <si>
    <t>1475 Park Avenue, New York, NY 10029</t>
  </si>
  <si>
    <t>(212) 426-3400</t>
  </si>
  <si>
    <t>After-school program and youth counseling directly serve the target age group; established East Harlem family base.</t>
  </si>
  <si>
    <t>northsidecenter.org</t>
  </si>
  <si>
    <t>Harlem Dowling-West Side Center for Children &amp; Family Services</t>
  </si>
  <si>
    <t>Early Childhood/Head Start</t>
  </si>
  <si>
    <t>Historic Harlem child-welfare/family-services agency running after-school programs at multiple Harlem public schools.</t>
  </si>
  <si>
    <t>2139 Adam Clayton Powell Jr. Blvd., New York, NY 10027</t>
  </si>
  <si>
    <t>(212) 749-3656</t>
  </si>
  <si>
    <t>Runs after-school programming inside Harlem schools and has an active Parent Advisory Council -- natural venue for a principal presentation.</t>
  </si>
  <si>
    <t>harlemdowling.org</t>
  </si>
  <si>
    <t>Apollo Theater</t>
  </si>
  <si>
    <t>Iconic Harlem performing arts venue with a K-12 school-residency Education Department (largely grades 4-12).</t>
  </si>
  <si>
    <t>253 W 125th Street, New York, NY 10027</t>
  </si>
  <si>
    <t>(212) 531-5300</t>
  </si>
  <si>
    <t>school.programs@apollotheater.org</t>
  </si>
  <si>
    <t>Government/Elected Office</t>
  </si>
  <si>
    <t>K-12 school-arts programming covers the 10-14 age band directly (school tours currently paused for renovation).</t>
  </si>
  <si>
    <t>apollotheater.org/education</t>
  </si>
  <si>
    <t>Harlem Stage</t>
  </si>
  <si>
    <t>Performing-arts nonprofit whose Frances Davis Arts Education Program runs student matinees/workshops for middle and high schoolers.</t>
  </si>
  <si>
    <t>150 Convent Avenue, New York, NY 10031</t>
  </si>
  <si>
    <t>(212) 281-9240</t>
  </si>
  <si>
    <t>Program materials explicitly target "middle school" students -- a strong age-match.</t>
  </si>
  <si>
    <t>harlemstage.org/education</t>
  </si>
  <si>
    <t>NYCHA Development</t>
  </si>
  <si>
    <t>Dance Theatre of Harlem</t>
  </si>
  <si>
    <t>World-renowned ballet company/school; "Dancing Through Barriers" arts-education program serves grades K-12 (several tracks grades 3-12).</t>
  </si>
  <si>
    <t>466 West 152nd Street, New York, NY 10031</t>
  </si>
  <si>
    <t>Unconfirmed (email only: DTHinfo@dancetheatreofharlem.org)</t>
  </si>
  <si>
    <t>Grades 3-12 residency curriculum lines up directly with ages 10-14, though ~0.9 mi north of the school.</t>
  </si>
  <si>
    <t>dancetheatreofharlem.org</t>
  </si>
  <si>
    <t>Countee Cullen Library (NYPL)</t>
  </si>
  <si>
    <t>Full-service NYPL branch with a dedicated Teen Center (tech, homework help, teen programming) and children's services.</t>
  </si>
  <si>
    <t>Family/Social Services</t>
  </si>
  <si>
    <t>104 West 136th Street, New York, NY 10030</t>
  </si>
  <si>
    <t>(212) 491-2070</t>
  </si>
  <si>
    <t>Two blocks from the school with an active Teen Center serving the 10-14 age range directly.</t>
  </si>
  <si>
    <t>nypl.org/locations/countee-cullen</t>
  </si>
  <si>
    <t>Macomb's Bridge Library (NYPL)</t>
  </si>
  <si>
    <t>Compact NYPL branch (rebuilt 2016) serving the Macombs/Harlem River Houses area with children's programming.</t>
  </si>
  <si>
    <t>2650 Adam Clayton Powell Jr. Blvd., New York, NY 10039</t>
  </si>
  <si>
    <t>(212) 281-4900</t>
  </si>
  <si>
    <t>Local Media</t>
  </si>
  <si>
    <t>About 0.3 mi north of the school -- a short walk and realistic regular touchpoint.</t>
  </si>
  <si>
    <t>nypl.org/locations/macombs-bridge</t>
  </si>
  <si>
    <t>Harlem Library (NYPL)</t>
  </si>
  <si>
    <t>NYPL branch with an expanded Teen Center (tech, art materials, lounge) plus kids' programs and class-visit tours.</t>
  </si>
  <si>
    <t>9 West 124th Street, New York, NY 10027</t>
  </si>
  <si>
    <t>(212) 348-5620</t>
  </si>
  <si>
    <t>About 0.5 mi away with an explicit, currently-operating teen program for the target age group.</t>
  </si>
  <si>
    <t>nypl.org/locations/harlem</t>
  </si>
  <si>
    <t>Business/Merchant Association</t>
  </si>
  <si>
    <t>George Bruce Library (NYPL)</t>
  </si>
  <si>
    <t>NYPL branch with a Teen Lounge, college/career counseling sessions, and children's storytime/open-play.</t>
  </si>
  <si>
    <t>518 West 125th Street, New York, NY 10027</t>
  </si>
  <si>
    <t>(212) 662-9727</t>
  </si>
  <si>
    <t>About 0.6 mi away with confirmed teen and college/career programming directly relevant to middle schoolers.</t>
  </si>
  <si>
    <t>nypl.org/locations/george-bruce</t>
  </si>
  <si>
    <t>Riverbank State Park</t>
  </si>
  <si>
    <t>28-acre state park with youth travel teams (basketball, baseball, football, hockey/figure skating, chess), day camp, and swim instruction.</t>
  </si>
  <si>
    <t>679 Riverside Drive, New York, NY 10031</t>
  </si>
  <si>
    <t>(212) 694-3600</t>
  </si>
  <si>
    <t>Community Gathering Spot</t>
  </si>
  <si>
    <t>About 1.3-1.5 mi away but the strongest direct youth sports/travel-team pipeline of any site researched, squarely hitting ages 10-14.</t>
  </si>
  <si>
    <t>parks.ny.gov</t>
  </si>
  <si>
    <t>Greater Harlem Chamber of Commerce</t>
  </si>
  <si>
    <t>Long-standing chamber organizing Harlem Week and representing Harlem businesses, two blocks from the school.</t>
  </si>
  <si>
    <t>200A West 136th Street, New York, NY 10030</t>
  </si>
  <si>
    <t>(212) 862-7200</t>
  </si>
  <si>
    <t>Winston Majette, Executive Director</t>
  </si>
  <si>
    <t>Broad member network and event platform (Harlem Week) plus immediate proximity to the school.</t>
  </si>
  <si>
    <t>greaterharlemchamber.com</t>
  </si>
  <si>
    <t>P.S. 149 Sojourner Truth</t>
  </si>
  <si>
    <t>Public PK-8 school (~255 students) roughly 17 blocks south of St. HOPE.</t>
  </si>
  <si>
    <t>41 West 117th Street, New York, NY 10026</t>
  </si>
  <si>
    <t>(646) 672-9020</t>
  </si>
  <si>
    <t>Principal Delouise Briggs; Parent Coord. Janiqua Givens</t>
  </si>
  <si>
    <t>Right grade band and named contacts, but its own K-8 structure and distance (~0.9 mi) mean more relationship-building is needed.</t>
  </si>
  <si>
    <t>insideschools.org/school/03M149; sojournertruthschool.org</t>
  </si>
  <si>
    <t>P.S. 197 John B. Russwurm</t>
  </si>
  <si>
    <t>Public elementary school near 135th St / 5th Ave, at the NE edge of Central Harlem.</t>
  </si>
  <si>
    <t>2230 5th Avenue, New York, NY 10037</t>
  </si>
  <si>
    <t>(212) 690-5960</t>
  </si>
  <si>
    <t>Geographically close and district-run, but grade span/enrollment data could not be fully confirmed -- verify by phone first.</t>
  </si>
  <si>
    <t>ps197m.org; trulia.com/schools</t>
  </si>
  <si>
    <t>Success Academy Charter School - Harlem 5</t>
  </si>
  <si>
    <t>Charter elementary currently K-4, expanding to K-6 for 2026-27 (first 5th-grade cohort this fall).</t>
  </si>
  <si>
    <t>301 West 140th Street, 3rd Floor, New York, NY 10030</t>
  </si>
  <si>
    <t>(646) 380-2580</t>
  </si>
  <si>
    <t>Extremely close (~0.3 mi) with a brand-new 5th grade, but Success Academy's centralized network limits direct principal-level access.</t>
  </si>
  <si>
    <t>successacademies.org/school/harlem-5</t>
  </si>
  <si>
    <t>Success Academy Charter School - Harlem 1</t>
  </si>
  <si>
    <t>Charter elementary currently K-4, expanding to K-6 for 2026-27.</t>
  </si>
  <si>
    <t>34 West 118th Street, 2nd Floor, New York, NY 10026</t>
  </si>
  <si>
    <t>(646) 277-7170</t>
  </si>
  <si>
    <t>Farther away (~0.9 mi) with the same centralized-network access constraints as Harlem 5.</t>
  </si>
  <si>
    <t>successacademies.org/school/harlem-1; insideschools.org/school/84M351</t>
  </si>
  <si>
    <t>Harlem Village Academy West Upper Elementary</t>
  </si>
  <si>
    <t>Charter school serving grades 3-5 only, part of the Harlem Village Academies network.</t>
  </si>
  <si>
    <t>132 West 124th Street, New York, NY 10027</t>
  </si>
  <si>
    <t>(646) 812-9800</t>
  </si>
  <si>
    <t>Close (~0.6 mi) and serves exactly the target 5th-grade cohort, but centralized network admissions limit direct access.</t>
  </si>
  <si>
    <t>insideschools.org/school/84Z709; donorschoose.org</t>
  </si>
  <si>
    <t>Democracy Prep Harlem Prep Elementary School</t>
  </si>
  <si>
    <t>Small charter elementary campus serving grades 3-5.</t>
  </si>
  <si>
    <t>101 West 116th Street, New York, NY 10026</t>
  </si>
  <si>
    <t>(212) 876-9953</t>
  </si>
  <si>
    <t>About a mile away and serves the target age group, but is a satellite campus of a larger network requiring more relationship-building.</t>
  </si>
  <si>
    <t>democracyprep.org/ny/hpes</t>
  </si>
  <si>
    <t>Thurgood Marshall Academy Lower School</t>
  </si>
  <si>
    <t>PK-5 charter elementary in Hamilton Heights feeding into the Thurgood Marshall Academy system.</t>
  </si>
  <si>
    <t>276 West 151st Street, New York, NY 10039</t>
  </si>
  <si>
    <t>(212) 368-8710</t>
  </si>
  <si>
    <t>Within about a mile, but farther north with its own affiliated middle school, which may reduce openness to outside partnerships.</t>
  </si>
  <si>
    <t>thurgoodmarshallacademylowerschool.org; insideschools.org/school/05M318</t>
  </si>
  <si>
    <t>Salem United Methodist Church</t>
  </si>
  <si>
    <t>Historic Harlem Renaissance-era congregation describing itself as intergenerational and multi-ethnic.</t>
  </si>
  <si>
    <t>2190 Adam Clayton Powell Jr. Blvd., New York, NY 10027</t>
  </si>
  <si>
    <t>(212) 678-2700</t>
  </si>
  <si>
    <t>Rev. Noel N. Chin, Senior Pastor</t>
  </si>
  <si>
    <t>Historic and very close (~0.4 mi), but no specific youth/family ministry could be verified online -- more relationship-building needed.</t>
  </si>
  <si>
    <t>salem-harlem.org</t>
  </si>
  <si>
    <t>Greater Refuge Temple</t>
  </si>
  <si>
    <t>Iconic Harlem landmark congregation (Apostolic Pentecostal) on ACP Blvd.</t>
  </si>
  <si>
    <t>2081 Adam Clayton Powell Jr. Blvd., New York, NY 10027</t>
  </si>
  <si>
    <t>(212) 866-1700</t>
  </si>
  <si>
    <t>Bishop Charles E. Wright Sr., Senior Pastor</t>
  </si>
  <si>
    <t>Large, highly visible congregation (~0.6 mi), but no specific youth/family ministry program was verifiable online.</t>
  </si>
  <si>
    <t>greaterrefugetemple.org</t>
  </si>
  <si>
    <t>Canaan Baptist Church of Christ</t>
  </si>
  <si>
    <t>Historic Harlem Baptist church where Dr. Martin Luther King Jr. once spoke.</t>
  </si>
  <si>
    <t>132 West 116th Street, New York, NY 10026</t>
  </si>
  <si>
    <t>Unconfirmed</t>
  </si>
  <si>
    <t>Rev. Dr. Thomas D. Johnson, Sr., Senior Pastor</t>
  </si>
  <si>
    <t>Historic and well-known (~0.9 mi) but no youth-specific programming found -- would need direct outreach.</t>
  </si>
  <si>
    <t>canaanbaptistcoc.org</t>
  </si>
  <si>
    <t>St. Mark's United Methodist Church</t>
  </si>
  <si>
    <t>Historic Harlem Methodist congregation (founded 1871).</t>
  </si>
  <si>
    <t>49-55 Edgecombe Avenue, New York, NY 10030</t>
  </si>
  <si>
    <t>(212) 926-4400</t>
  </si>
  <si>
    <t>Rev. Tisha M. Jermin, Pastor</t>
  </si>
  <si>
    <t>Very close (~0.2 mi) with an identified pastor, but no confirmed youth/family programming.</t>
  </si>
  <si>
    <t>faithstreet.com</t>
  </si>
  <si>
    <t>Memorial Baptist Church</t>
  </si>
  <si>
    <t>Notable female-led Harlem Baptist congregation.</t>
  </si>
  <si>
    <t>141 West 115th Street, New York, NY 10026</t>
  </si>
  <si>
    <t>(917) 423-0439</t>
  </si>
  <si>
    <t>Rev. Dr. Renee F. Washington Gardner, Senior Pastor</t>
  </si>
  <si>
    <t>Distinctive, well-regarded leadership (~1 mi), but no specific youth/family ministry confirmed.</t>
  </si>
  <si>
    <t>mbcvisionharlem.org</t>
  </si>
  <si>
    <t>Studio Museum in Harlem</t>
  </si>
  <si>
    <t>Leading museum for artists of African descent; runs Teen Studio (14-18), family programs, and pre-K-12 school partnerships.</t>
  </si>
  <si>
    <t>144 West 125th Street, New York, NY 10027</t>
  </si>
  <si>
    <t>(212) 864-4500</t>
  </si>
  <si>
    <t>education@studiomuseum.org</t>
  </si>
  <si>
    <t>Strong cultural anchor and family programming, but its dedicated teen program targets ages 14-18, slightly older than St. HOPE's range.</t>
  </si>
  <si>
    <t>studiomuseum.org/education-programs</t>
  </si>
  <si>
    <t>El Museo del Barrio</t>
  </si>
  <si>
    <t>Museum of Latino/Caribbean/Latin American art; offers K-12 group visits and family cultural celebrations.</t>
  </si>
  <si>
    <t>1230 Fifth Avenue at 104th Street, New York, NY 10029</t>
  </si>
  <si>
    <t>(212) 831-7272</t>
  </si>
  <si>
    <t>groupvisits@elmuseo.org</t>
  </si>
  <si>
    <t>Good potential reach into Latino families, but near the outer edge of the radius (~1.8-2 mi) and needs a built relationship.</t>
  </si>
  <si>
    <t>elmuseo.org</t>
  </si>
  <si>
    <t>African Services Committee</t>
  </si>
  <si>
    <t>Multi-service nonprofit supporting African and broader immigrant communities with health, housing, legal, education, and food-pantry services.</t>
  </si>
  <si>
    <t>429 West 127th Street, New York, NY 10027</t>
  </si>
  <si>
    <t>(212) 222-3882</t>
  </si>
  <si>
    <t>Very close to the school and trusted by immigrant families, but services are mostly adult-facing (legal/health/ESL) rather than youth-specific.</t>
  </si>
  <si>
    <t>africanservices.org</t>
  </si>
  <si>
    <t>Union Settlement</t>
  </si>
  <si>
    <t>East Harlem settlement house serving ~10,000 residents/year via early-childhood ed, a Family Enrichment Center, and after-school programs (ages 5-12+).</t>
  </si>
  <si>
    <t>237 East 104th Street, New York, NY 10029</t>
  </si>
  <si>
    <t>(212) 828-6000</t>
  </si>
  <si>
    <t>Jocelyn Caceres, Dir. Family Enrichment Center</t>
  </si>
  <si>
    <t>Large, trusted institution, but named youth programs top out around age 12 and it sits near the outer edge of the radius (~1.8 mi).</t>
  </si>
  <si>
    <t>unionsettlement.org</t>
  </si>
  <si>
    <t>DREAM (formerly Harlem RBI)</t>
  </si>
  <si>
    <t>Sports-based afterschool/summer youth-development nonprofit and charter network across East Harlem and the South Bronx.</t>
  </si>
  <si>
    <t>1991 Second Avenue, New York, NY 10029</t>
  </si>
  <si>
    <t>(212) 722-1608</t>
  </si>
  <si>
    <t>Well-regarded youth org, but its core programming mostly serves its own charter students and sits near the edge of the radius.</t>
  </si>
  <si>
    <t>wearedream.org</t>
  </si>
  <si>
    <t>New York Urban League</t>
  </si>
  <si>
    <t>Harlem-based civil rights/economic-empowerment org offering STEAM programming, HBCU/college fairs, and scholarships.</t>
  </si>
  <si>
    <t>256 West 116th Street, 3rd Floor, New York, NY 10026</t>
  </si>
  <si>
    <t>(212) 926-8000</t>
  </si>
  <si>
    <t>Well-known Harlem institution, but its named programs skew toward high-school-age youth rather than the 10-14 band.</t>
  </si>
  <si>
    <t>nyul.org</t>
  </si>
  <si>
    <t>Schomburg Center for Research in Black Culture (NYPL)</t>
  </si>
  <si>
    <t>NYPL research/cultural center on Black history and culture, with exhibitions, youth/family festivals, and public programs.</t>
  </si>
  <si>
    <t>515 Malcolm X Boulevard, New York, NY 10037</t>
  </si>
  <si>
    <t>(917) 275-6975</t>
  </si>
  <si>
    <t>Joy Bivins, Director</t>
  </si>
  <si>
    <t>Immediately adjacent to the school, but functions primarily as a research/cultural institution rather than a lending branch with regular teen drop-in programming.</t>
  </si>
  <si>
    <t>nypl.org/locations/schomburg</t>
  </si>
  <si>
    <t>Jackie Robinson Recreation Center</t>
  </si>
  <si>
    <t>NYC Parks recreation center in Jackie Robinson Park with a seasonal outdoor pool and recreational facilities.</t>
  </si>
  <si>
    <t>85 Bradhurst Avenue, New York, NY 10039</t>
  </si>
  <si>
    <t>(212) 234-9607</t>
  </si>
  <si>
    <t>Youth-facing pool/recreation programming roughly 1 mile from the school.</t>
  </si>
  <si>
    <t>nycgovparks.org/facilities/recreationcenters/M014</t>
  </si>
  <si>
    <t>Pelham Fritz Recreation Center (Marcus Garvey Park)</t>
  </si>
  <si>
    <t>NYC Parks recreation center with fitness space, computer resource center, playground, and community arts programming.</t>
  </si>
  <si>
    <t>18 Mount Morris Park West, New York, NY 10027</t>
  </si>
  <si>
    <t>(212) 860-1380</t>
  </si>
  <si>
    <t>About 0.7-0.8 mi away with youth-accessible fitness/community programming and realistic walk-in access.</t>
  </si>
  <si>
    <t>nycgovparks.org/facilities/recreationcenters/M058</t>
  </si>
  <si>
    <t>West Harlem Head Start &amp; Family Child Care Network</t>
  </si>
  <si>
    <t>Early Head Start / Head Start programs and a family child-care network operated by West Harlem Community Organization.</t>
  </si>
  <si>
    <t>121 West 128th Street, New York, NY 10027</t>
  </si>
  <si>
    <t>(212) 665-7586 ext. 1032</t>
  </si>
  <si>
    <t>Very close (~0.4 mi) but serves only younger children -- value is as a longer-term pipeline/awareness touchpoint.</t>
  </si>
  <si>
    <t>whcoearlychildhood.org</t>
  </si>
  <si>
    <t>ECDO ACP Early Learn Center (Head Start)</t>
  </si>
  <si>
    <t>ECDO-operated Head Start/3K/4K preschool program, part of ECDO's Harlem early-childhood network.</t>
  </si>
  <si>
    <t>25 West 132nd Street, New York, NY 10037</t>
  </si>
  <si>
    <t>(212) 234-9252</t>
  </si>
  <si>
    <t>Two blocks from the school but serves preschool-age children only -- a longer-term family-awareness touchpoint.</t>
  </si>
  <si>
    <t>ecdo.org/headstart</t>
  </si>
  <si>
    <t>ECDO Child Start Center (Head Start)</t>
  </si>
  <si>
    <t>Licensed Head Start program serving children ages 3-4 from income-qualifying families.</t>
  </si>
  <si>
    <t>249 West 144th Street, New York, NY 10030</t>
  </si>
  <si>
    <t>(212) 234-8135</t>
  </si>
  <si>
    <t>About 0.5 mi away; younger-child pipeline value only.</t>
  </si>
  <si>
    <t>freepreschools.org; ecdo.org/headstart</t>
  </si>
  <si>
    <t>Harlem Gems North (Harlem Children's Zone)</t>
  </si>
  <si>
    <t>HCZ-operated Head Start/Early Head Start preschool, part of HCZ's cradle-to-career pipeline.</t>
  </si>
  <si>
    <t>2351 Adam Clayton Powell Jr. Blvd., New York, NY 10030</t>
  </si>
  <si>
    <t>(646) 539-5898</t>
  </si>
  <si>
    <t>A few blocks from the school with strong brand recognition, but serves only preschool-age children today.</t>
  </si>
  <si>
    <t>hcz.org/our-programs/harlem-gems</t>
  </si>
  <si>
    <t>NYC Council District 9 Office (Council Member Yusef Salaam)</t>
  </si>
  <si>
    <t>Constituent services office for the City Council district covering Central/West Harlem, including W 134th St.</t>
  </si>
  <si>
    <t>163 West 125th Street, 2nd Floor, New York, NY 10027</t>
  </si>
  <si>
    <t>(212) 678-4505</t>
  </si>
  <si>
    <t>district9@council.nyc.gov</t>
  </si>
  <si>
    <t>High-profile, locally embedded Council Member (~0.5 mi) with active community outreach and a newsletter that could feature the school.</t>
  </si>
  <si>
    <t>council.nyc.gov/district-9</t>
  </si>
  <si>
    <t>NYS Assembly District 70 Office (Assembly Member Jordan Wright)</t>
  </si>
  <si>
    <t>District office of the state Assembly Member representing Central Harlem; constituent casework and community liaison.</t>
  </si>
  <si>
    <t>163 West 125th Street, Suite 911, New York, NY 10027</t>
  </si>
  <si>
    <t>(212) 866-5809</t>
  </si>
  <si>
    <t>Organization Name</t>
  </si>
  <si>
    <t>Directly covers the school's neighborhood (~0.5 mi) but functions mainly as constituent casework rather than direct family programming.</t>
  </si>
  <si>
    <t>nyassembly.gov/mem/Jordan-J.G-Wright</t>
  </si>
  <si>
    <t>NYS Senate District 30 Office (Senator Cordell Cleare)</t>
  </si>
  <si>
    <t>District office of the state Senator representing Harlem, East Harlem, and surrounding neighborhoods; constituent services.</t>
  </si>
  <si>
    <t>163 West 125th Street, Suite 912, New York, NY 10027</t>
  </si>
  <si>
    <t>(212) 222-7315</t>
  </si>
  <si>
    <t>Covers the school's district (~0.5 mi) but is casework-oriented with less direct family-facing programming.</t>
  </si>
  <si>
    <t>nysenate.gov/senators/cordell-cleare</t>
  </si>
  <si>
    <t>Assigned To</t>
  </si>
  <si>
    <t>Manhattan Community Board 10</t>
  </si>
  <si>
    <t>Current Status</t>
  </si>
  <si>
    <t>Local advisory board for Central Harlem; public hearings, budget priorities, active newsletter/social presence.</t>
  </si>
  <si>
    <t>215 West 125th Street, 4th Floor, New York, NY 10027</t>
  </si>
  <si>
    <t>(212) 749-3105</t>
  </si>
  <si>
    <t>Kendall Glaspie, District Manager</t>
  </si>
  <si>
    <t>Attempt 1 - Date</t>
  </si>
  <si>
    <t>Covers the school's district (~0.5 mi) and reaches engaged residents, but is primarily a public-hearing body, not a direct family-services channel.</t>
  </si>
  <si>
    <t>cbmanhattan.cityofnewyork.us/cb10</t>
  </si>
  <si>
    <t>St. Nicholas Houses (NYCHA)</t>
  </si>
  <si>
    <t>Large NYCHA development (1,523 units) in Central Harlem, home to many families with school-age children.</t>
  </si>
  <si>
    <t>Btwn Adam Clayton Powell Jr. Blvd &amp; Frederick Douglass Blvd, W 127th-131st St, New York, NY 10027</t>
  </si>
  <si>
    <t>Unconfirmed (route via NYC 311)</t>
  </si>
  <si>
    <t>Extremely close (~0.2-0.4 mi) with a large concentration of families, but access runs through an administrative management office.</t>
  </si>
  <si>
    <t>Attempt 1 - Outcome</t>
  </si>
  <si>
    <t>en.wikipedia.org/wiki/St._Nicholas_Houses</t>
  </si>
  <si>
    <t>Attempt 2 - Date</t>
  </si>
  <si>
    <t>Drew-Hamilton Houses (NYCHA)</t>
  </si>
  <si>
    <t>Attempt 2 - Outcome</t>
  </si>
  <si>
    <t>NYCHA public housing development in Central Harlem housing many families with school-age children.</t>
  </si>
  <si>
    <t>Attempt 3 - Date</t>
  </si>
  <si>
    <t>Btwn Frederick Douglass Blvd &amp; Adam Clayton Powell Jr. Blvd, W 142nd-144th St, New York, NY 10030</t>
  </si>
  <si>
    <t>Attempt 3 - Outcome</t>
  </si>
  <si>
    <t>Date of Last Attempt</t>
  </si>
  <si>
    <t>Close (~0.4-0.5 mi) with high family density, but the same administrative-access limitation as other NYCHA sites.</t>
  </si>
  <si>
    <t>en.wikipedia.org/wiki/Drew-Hamilton_Houses</t>
  </si>
  <si>
    <t>Total Attempts Logged</t>
  </si>
  <si>
    <t>Notes (org details / conversation notes)</t>
  </si>
  <si>
    <t>Children's Aid - Drew Hamilton Early Childhood Center</t>
  </si>
  <si>
    <t>Next Follow-Up Date</t>
  </si>
  <si>
    <t>Early-childhood and health programming site near Drew-Hamilton Houses.</t>
  </si>
  <si>
    <t>2672 Frederick Douglass Blvd, New York, NY 10030</t>
  </si>
  <si>
    <t>(212) 281-9555</t>
  </si>
  <si>
    <t>Close (~0.4-0.5 mi) and family-facing, but serves ages 0-5, so awareness value is longer-term/word-of-mouth rather than immediate referral.</t>
  </si>
  <si>
    <t>childrensaidnyc.org</t>
  </si>
  <si>
    <t>Harlem Business Alliance</t>
  </si>
  <si>
    <t>Nonprofit supporting Black- and minority-owned small businesses in Harlem through training, advocacy, and events.</t>
  </si>
  <si>
    <t>275 Malcolm X Blvd, New York, NY 10027</t>
  </si>
  <si>
    <t>(212) 665-7010</t>
  </si>
  <si>
    <t>Could help circulate materials among member businesses, though it is not itself a broadcast/media channel.</t>
  </si>
  <si>
    <t>hbany.org</t>
  </si>
  <si>
    <t>WHCR 90.3 FM ("The Voice of Harlem")</t>
  </si>
  <si>
    <t>Community/college radio station licensed to CCNY, broadcasting locally-focused talk and community-affairs programming.</t>
  </si>
  <si>
    <t>160 Convent Avenue, NAC 1/513, New York, NY 10031</t>
  </si>
  <si>
    <t>212-650-7481</t>
  </si>
  <si>
    <t>Keziah Glow, General Manager</t>
  </si>
  <si>
    <t>Community-affairs format makes a PSA or interview segment plausible, though reach is smaller than print/citywide outlets.</t>
  </si>
  <si>
    <t>whcr.org</t>
  </si>
  <si>
    <t>Denny Moe's Superstar Barbershop</t>
  </si>
  <si>
    <t>Legendary Harlem barbershop and well-known political/community gathering spot, essentially on the same block as the school.</t>
  </si>
  <si>
    <t>2496 Frederick Douglass Blvd (at 133rd/134th St), New York, NY 10030</t>
  </si>
  <si>
    <t>646-423-5981</t>
  </si>
  <si>
    <t>Immediate proximity to the school plus its reputation as a high-traffic community/political meeting spot -- strong for word-of-mouth and flyers.</t>
  </si>
  <si>
    <t>uptownguide.org</t>
  </si>
  <si>
    <t>Sylvia's Restaurant</t>
  </si>
  <si>
    <t>World-famous, decades-old soul food restaurant and Harlem institution, a gathering place for locals and visitors.</t>
  </si>
  <si>
    <t>328 Malcolm X Blvd, New York, NY 10027</t>
  </si>
  <si>
    <t>(212) 996-0660</t>
  </si>
  <si>
    <t>Extremely high foot traffic and neighborhood name recognition give strong word-of-mouth/flyer visibility potential.</t>
  </si>
  <si>
    <t>sylviasrestaurant.com</t>
  </si>
  <si>
    <t>Democracy Prep Harlem Elementary School (East Harlem)</t>
  </si>
  <si>
    <t>K-5 charter elementary campus in East Harlem near the 125th St corridor.</t>
  </si>
  <si>
    <t>2005 Madison Avenue, New York, NY 10035</t>
  </si>
  <si>
    <t>(212) 348-3794</t>
  </si>
  <si>
    <t>East of St. HOPE's immediate corridor and part of the same network as Harlem Prep Elementary -- lower-priority, indirect target.</t>
  </si>
  <si>
    <t>democracyprep.org/ny/dphes; insideschools.org/school/84Y481</t>
  </si>
  <si>
    <t>Metropolitan Baptist Church</t>
  </si>
  <si>
    <t>Landmarked 1884 Gothic church building in Central Harlem; current activity level uncertain.</t>
  </si>
  <si>
    <t>151 West 128th Street, New York, NY 10027</t>
  </si>
  <si>
    <t>(212) 663-8990 (unconfirmed as active)</t>
  </si>
  <si>
    <t>Landmark building and history, but current pastoral leadership/activity could not be verified -- higher outreach risk.</t>
  </si>
  <si>
    <t>faithstreet.com; nyc-landmarks.com</t>
  </si>
  <si>
    <t>Mount Olivet Baptist Church (Harlem)</t>
  </si>
  <si>
    <t>Historic congregation housed in the former Temple Israel synagogue building; still hosts public events.</t>
  </si>
  <si>
    <t>201 Lenox Avenue (Malcolm X Blvd, at W. 120th St), New York, NY 10026</t>
  </si>
  <si>
    <t>Historic and moderately close (~0.7 mi), but current leadership/programming unverified.</t>
  </si>
  <si>
    <t>en.wikipedia.org; 6tocelebrate.org</t>
  </si>
  <si>
    <t>Church of the Master (Presbyterian)</t>
  </si>
  <si>
    <t>Small, historic Harlem Presbyterian congregation (founded 1893); original building demolished 2010.</t>
  </si>
  <si>
    <t>81-82 Morningside Avenue, New York, NY 10027</t>
  </si>
  <si>
    <t>(212) 666-8200</t>
  </si>
  <si>
    <t>Small, likely diminished congregation (~0.65 mi) with no confirmed current leadership or youth ministry.</t>
  </si>
  <si>
    <t>pcusa.org; harlemworldmagazine.com</t>
  </si>
  <si>
    <t>Our Lady of Mount Carmel Shrine (East Harlem)</t>
  </si>
  <si>
    <t>Historic East Harlem Catholic shrine (1884) with multilingual services reflecting a diverse congregation.</t>
  </si>
  <si>
    <t>448 East 116th Street, New York, NY 10029</t>
  </si>
  <si>
    <t>(212) 534-0681</t>
  </si>
  <si>
    <t>Not publicly listed (Pallottine Fathers)</t>
  </si>
  <si>
    <t>Farther away (~1.3 mi) with an aging/legacy congregation, though Spanish-language services could suit immigrant-family outreach.</t>
  </si>
  <si>
    <t>olmtc.org</t>
  </si>
  <si>
    <t>National Black Theatre</t>
  </si>
  <si>
    <t>Historic Harlem theater supporting Black playwrights/artists through residencies and digital programming.</t>
  </si>
  <si>
    <t>2031 National Black Theatre Way (5th Ave), New York, NY 10035</t>
  </si>
  <si>
    <t>Currently under construction with artist/adult-focused programs -- no clear family or youth-facing access point identified.</t>
  </si>
  <si>
    <t>nationalblacktheatre.org</t>
  </si>
  <si>
    <t>African Hope Committee</t>
  </si>
  <si>
    <t>Nonprofit serving African immigrant women, girls, and other ethnic minorities with health education, immigration counseling, and youth outreach.</t>
  </si>
  <si>
    <t>441 Convent Avenue, Suite 4D, New York, NY 10031</t>
  </si>
  <si>
    <t>(212) 862-9010</t>
  </si>
  <si>
    <t>Close by and immigrant-serving, but its focus on women/girls and health advocacy makes broader 10-14 family engagement less direct.</t>
  </si>
  <si>
    <t>afriquehope.org</t>
  </si>
  <si>
    <t>Harlem Gems South (Harlem Children's Zone)</t>
  </si>
  <si>
    <t>Second HCZ "Harlem Gems" preschool site, part of the same early-childhood pipeline as Harlem Gems North.</t>
  </si>
  <si>
    <t>60 West 117th Street, New York, NY 10026</t>
  </si>
  <si>
    <t>(212) 369-3577</t>
  </si>
  <si>
    <t>About 1 mile away and serves preschool-age children only -- weaker/indirect near-term prospect versus closer options.</t>
  </si>
  <si>
    <t>Harlem River Houses (NYCHA)</t>
  </si>
  <si>
    <t>Historic (1937) NYCHA development, one of NYCHA's first ground-up developments.</t>
  </si>
  <si>
    <t>Btwn W 151st &amp; W 153rd St, Macombs Place &amp; Harlem River Drive, New York, NY 10039</t>
  </si>
  <si>
    <t>Farther away (~1.0-1.1 mi); access runs through an administrative management office rather than family-program staff.</t>
  </si>
  <si>
    <t>en.wikipedia.org/wiki/Harlem_River_Houses</t>
  </si>
  <si>
    <t>NYC Health + Hospitals/Harlem - WIC Program</t>
  </si>
  <si>
    <t>Women, Infants &amp; Children (WIC) nutrition and counseling program for pregnant people, new parents, and children up to age 5.</t>
  </si>
  <si>
    <t>15 West 136th Street, 2nd Floor, New York, NY 10037</t>
  </si>
  <si>
    <t>(212) 939-2730</t>
  </si>
  <si>
    <t>HarlemWIC@nychhc.org</t>
  </si>
  <si>
    <t>Directly adjacent to the school (~0.1 mi), serving young families who will need a middle school in a few years, with regular in-person contact.</t>
  </si>
  <si>
    <t>nychealthandhospitals.org/harlem/services/wic</t>
  </si>
  <si>
    <t>Northern Manhattan Perinatal Partnership</t>
  </si>
  <si>
    <t>Nonprofit reducing infant mortality and supporting maternal/family health through direct case management and community health workers.</t>
  </si>
  <si>
    <t>127 West 127th Street, 3rd Floor, New York, NY 10027</t>
  </si>
  <si>
    <t>(212) 665-2600</t>
  </si>
  <si>
    <t>Close (~0.35 mi) and mission-aligned with reaching young Harlem families directly -- strong referral-partner fit.</t>
  </si>
  <si>
    <t>propublica.org/nonprofits (Form 990); charitynavigator.org</t>
  </si>
  <si>
    <t>Children's Aid - Harlem Family Services Center</t>
  </si>
  <si>
    <t>Behavioral health services, family stabilization support, and foster care services for Harlem families.</t>
  </si>
  <si>
    <t>317 Lenox Avenue, New York, NY 10027</t>
  </si>
  <si>
    <t>(212) 949-4800</t>
  </si>
  <si>
    <t>Close (~0.55-0.6 mi), serves families with school-age children through case-management relationships that could naturally include school referrals.</t>
  </si>
  <si>
    <t>New York Amsterdam News</t>
  </si>
  <si>
    <t>America's oldest continuously published Black newspaper, headquartered in Harlem; covers community news, schools, and events.</t>
  </si>
  <si>
    <t>2340 Frederick Douglass Blvd, New York, NY 10027</t>
  </si>
  <si>
    <t>(212) 932-7400</t>
  </si>
  <si>
    <t>Madison J. Gray, Executive Editor</t>
  </si>
  <si>
    <t>Flagship Black press outlet with citywide reach and a track record of feature coverage on Harlem community institutions.</t>
  </si>
  <si>
    <t>amsterdamnews.com</t>
  </si>
  <si>
    <t>Harlem World Magazine</t>
  </si>
  <si>
    <t>Hyperlocal online magazine covering Harlem news, business, and culture; frequently profiles local schools and community figures.</t>
  </si>
  <si>
    <t>Unconfirmed (online-only publication)</t>
  </si>
  <si>
    <t>646-216-8698</t>
  </si>
  <si>
    <t>Danny Tisdale, Founder &amp; Publisher</t>
  </si>
  <si>
    <t>Hyperlocal editorial focus and history of school/community profile pieces make a feature story plausible.</t>
  </si>
  <si>
    <t>harlemworldmagazine.com</t>
  </si>
  <si>
    <t>125th Street Business Improvement District (Harlem BID)</t>
  </si>
  <si>
    <t>Manages Harlem's central commercial corridor; runs a merchant network/directory and community events.</t>
  </si>
  <si>
    <t>360 West 125th Street, Suite 11, New York, NY 10027</t>
  </si>
  <si>
    <t>(212) 662-8999</t>
  </si>
  <si>
    <t>Broad merchant network and events infrastructure could distribute awareness materials widely across the corridor.</t>
  </si>
  <si>
    <t>harlembid.com</t>
  </si>
  <si>
    <t>Melba's Restaurant</t>
  </si>
  <si>
    <t>Well-known Harlem restaurant owned by chef Melba Wilson, a popular neighborhood dining/gathering spot.</t>
  </si>
  <si>
    <t>300 W 114th Street, New York, NY 10026</t>
  </si>
  <si>
    <t>(212) 864-7777</t>
  </si>
  <si>
    <t>Melba Wilson, Owner</t>
  </si>
  <si>
    <t>Recognizable local restaurant, but roughly 1 mile away and not positioned for direct family-facing outreach.</t>
  </si>
  <si>
    <t>melbasrestaurant.com</t>
  </si>
  <si>
    <t>Corner Social</t>
  </si>
  <si>
    <t>Popular Harlem restaurant/bar on the 125th St/Malcolm X Blvd corridor, known as a local hangout.</t>
  </si>
  <si>
    <t>321 Malcolm X Blvd, New York, NY 10027</t>
  </si>
  <si>
    <t>(212) 510-8552</t>
  </si>
  <si>
    <t>Neighborhood hangout with visibility value but no established direct-to-families engagement channel.</t>
  </si>
  <si>
    <t>cornersocialnyc.com</t>
  </si>
  <si>
    <t>Charles Pan-Fried Chicken (Harlem flagship)</t>
  </si>
  <si>
    <t>Long-running, well-known Harlem soul-food restaurant with a loyal local following.</t>
  </si>
  <si>
    <t>340 W 145th Street, New York, NY 10039</t>
  </si>
  <si>
    <t>(929) 613-0247</t>
  </si>
  <si>
    <t>Established community dining spot roughly 0.6+ mi away with limited direct family-outreach mechanism.</t>
  </si>
  <si>
    <t>charlespanfriedchicken.com</t>
  </si>
  <si>
    <t>Make My Cake</t>
  </si>
  <si>
    <t>Longtime (~25 years) Southern-style bakery, a Harlem institution popular with local families.</t>
  </si>
  <si>
    <t>409 W 125th Street, New York, NY 10027</t>
  </si>
  <si>
    <t>(212) 932-0833</t>
  </si>
  <si>
    <t>Beloved neighborhood bakery good for flyer posting/word of mouth, but no direct family-presentation channel.</t>
  </si>
  <si>
    <t>makemycake.com</t>
  </si>
  <si>
    <t>Malcolm Shabazz Harlem Market</t>
  </si>
  <si>
    <t>Historic open-air African marketplace and vendor market, a long-running informal gathering/cultural hub.</t>
  </si>
  <si>
    <t>52 W 116th Street, New York, NY 10026</t>
  </si>
  <si>
    <t>(212) 987-8131</t>
  </si>
  <si>
    <t>High foot-traffic informal gathering space good for general visibility, but not a structured outreach venue (~1+ mi).</t>
  </si>
  <si>
    <t>iloveny.com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</si>
</sst>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0" x14ac:knownFonts="1">
    <font>
      <sz val="11"/>
      <color theme="1"/>
      <name val="Calibri"/>
      <scheme val="minor"/>
    </font>
    <font>
      <b/>
      <sz val="11"/>
      <color rgb="FFFFFFFF"/>
      <name val="Arial"/>
    </font>
    <font>
      <b/>
      <sz val="16"/>
      <color rgb="FF1F3864"/>
      <name val="Arial"/>
    </font>
    <font>
      <b/>
      <sz val="12"/>
      <color rgb="FF1F3864"/>
      <name val="Arial"/>
    </font>
    <font>
      <b/>
      <sz val="11"/>
      <color theme="1"/>
      <name val="Arial"/>
    </font>
    <font>
      <sz val="11"/>
      <color theme="1"/>
      <name val="Arial"/>
    </font>
    <font>
      <i/>
      <sz val="11"/>
      <color rgb="FF595959"/>
      <name val="Arial"/>
    </font>
    <font>
      <i/>
      <sz val="10"/>
      <color rgb="FF595959"/>
      <name val="Arial"/>
    </font>
    <font>
      <sz val="11"/>
      <color rgb="FFFF0000"/>
      <name val="Arial"/>
    </font>
    <font>
      <sz val="11"/>
      <color theme="1"/>
      <name val="Calibri"/>
    </font>
  </fonts>
  <fills count="7">
    <fill>
      <patternFill patternType="none"/>
    </fill>
    <fill>
      <patternFill patternType="gray125"/>
    </fill>
    <fill>
      <patternFill patternType="solid">
        <fgColor rgb="FF1F3864"/>
        <bgColor rgb="FF1F3864"/>
      </patternFill>
    </fill>
    <fill>
      <patternFill patternType="solid">
        <fgColor rgb="FFC6E0B4"/>
        <bgColor rgb="FFC6E0B4"/>
      </patternFill>
    </fill>
    <fill>
      <patternFill patternType="solid">
        <fgColor rgb="FFDCE6F1"/>
        <bgColor rgb="FFDCE6F1"/>
      </patternFill>
    </fill>
    <fill>
      <patternFill patternType="solid">
        <fgColor rgb="FFFFE699"/>
        <bgColor rgb="FFFFE699"/>
      </patternFill>
    </fill>
    <fill>
      <patternFill patternType="solid">
        <fgColor rgb="FFF2F2F2"/>
        <bgColor rgb="FFF2F2F2"/>
      </patternFill>
    </fill>
  </fills>
  <borders count="3">
    <border>
      <left/>
      <right/>
      <top/>
      <bottom/>
      <diagonal/>
    </border>
    <border>
      <left style="thin">
        <color rgb="FFD9D9D9"/>
      </left>
      <right style="thin">
        <color rgb="FFD9D9D9"/>
      </right>
      <top style="thin">
        <color rgb="FFD9D9D9"/>
      </top>
      <bottom style="thin">
        <color rgb="FFD9D9D9"/>
      </bottom>
      <diagonal/>
    </border>
    <border>
      <left/>
      <right/>
      <top/>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center" vertical="center" wrapText="1"/>
    </xf>
    <xf numFmtId="0" fontId="2" fillId="0" borderId="0" xfId="0" applyFont="1"/>
    <xf numFmtId="0" fontId="3" fillId="0" borderId="0" xfId="0" applyFont="1"/>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1" fillId="2" borderId="2" xfId="0" applyFont="1" applyFill="1" applyBorder="1" applyAlignment="1">
      <alignment horizontal="center"/>
    </xf>
    <xf numFmtId="0" fontId="4" fillId="3" borderId="2" xfId="0" applyFont="1" applyFill="1" applyBorder="1"/>
    <xf numFmtId="0" fontId="5" fillId="0" borderId="1" xfId="0" applyFont="1" applyBorder="1" applyAlignment="1">
      <alignment vertical="top" wrapText="1"/>
    </xf>
    <xf numFmtId="0" fontId="6" fillId="0" borderId="0" xfId="0" applyFont="1"/>
    <xf numFmtId="0" fontId="7" fillId="0" borderId="0" xfId="0" applyFont="1" applyAlignment="1">
      <alignment vertical="top" wrapText="1"/>
    </xf>
    <xf numFmtId="0" fontId="5" fillId="0" borderId="0" xfId="0" applyFont="1" applyAlignment="1">
      <alignment vertical="top" wrapText="1"/>
    </xf>
    <xf numFmtId="0" fontId="4" fillId="0" borderId="1" xfId="0" applyFont="1" applyBorder="1" applyAlignment="1">
      <alignment horizontal="center" vertical="center"/>
    </xf>
    <xf numFmtId="0" fontId="3" fillId="4" borderId="2" xfId="0" applyFont="1" applyFill="1" applyBorder="1"/>
    <xf numFmtId="0" fontId="5" fillId="0" borderId="0" xfId="0" applyFont="1" applyAlignment="1">
      <alignment horizontal="center"/>
    </xf>
    <xf numFmtId="0" fontId="4" fillId="5" borderId="2" xfId="0" applyFont="1" applyFill="1" applyBorder="1"/>
    <xf numFmtId="0" fontId="5" fillId="0" borderId="1" xfId="0" applyFont="1" applyBorder="1"/>
    <xf numFmtId="0" fontId="4" fillId="0" borderId="0" xfId="0" applyFont="1" applyAlignment="1">
      <alignment vertical="top" wrapText="1"/>
    </xf>
    <xf numFmtId="0" fontId="4" fillId="6" borderId="2" xfId="0" applyFont="1" applyFill="1" applyBorder="1"/>
    <xf numFmtId="0" fontId="4" fillId="3" borderId="2" xfId="0" applyFont="1" applyFill="1" applyBorder="1" applyAlignment="1">
      <alignment vertical="top" wrapText="1"/>
    </xf>
    <xf numFmtId="0" fontId="4" fillId="0" borderId="0" xfId="0" applyFont="1"/>
    <xf numFmtId="0" fontId="4" fillId="5" borderId="2" xfId="0" applyFont="1" applyFill="1" applyBorder="1" applyAlignment="1">
      <alignment vertical="top" wrapText="1"/>
    </xf>
    <xf numFmtId="0" fontId="4" fillId="6" borderId="2" xfId="0" applyFont="1" applyFill="1" applyBorder="1" applyAlignment="1">
      <alignment vertical="top" wrapText="1"/>
    </xf>
    <xf numFmtId="0" fontId="4" fillId="0" borderId="0" xfId="0" applyFont="1" applyAlignment="1">
      <alignment horizontal="center"/>
    </xf>
    <xf numFmtId="0" fontId="5" fillId="0" borderId="0" xfId="0" applyFont="1"/>
    <xf numFmtId="0" fontId="8" fillId="0" borderId="1" xfId="0" applyFont="1" applyBorder="1" applyAlignment="1">
      <alignment vertical="top" wrapText="1"/>
    </xf>
    <xf numFmtId="0" fontId="1" fillId="2" borderId="1" xfId="0" applyFont="1" applyFill="1" applyBorder="1" applyAlignment="1">
      <alignment horizontal="center" wrapText="1"/>
    </xf>
    <xf numFmtId="0" fontId="5" fillId="0" borderId="1" xfId="0" applyFont="1" applyBorder="1" applyAlignment="1">
      <alignment horizontal="center" vertical="center"/>
    </xf>
    <xf numFmtId="164" fontId="9" fillId="0" borderId="1" xfId="0" applyNumberFormat="1" applyFont="1" applyBorder="1"/>
    <xf numFmtId="0" fontId="9" fillId="0" borderId="1" xfId="0" applyFont="1" applyBorder="1"/>
    <xf numFmtId="0" fontId="5" fillId="0" borderId="1" xfId="0" applyFont="1" applyBorder="1" applyAlignment="1">
      <alignment horizontal="center"/>
    </xf>
    <xf numFmtId="164" fontId="9" fillId="0" borderId="1" xfId="0" applyNumberFormat="1" applyFont="1" applyBorder="1" applyAlignment="1">
      <alignment horizontal="center" vertical="center"/>
    </xf>
    <xf numFmtId="0" fontId="9" fillId="0" borderId="0" xfId="0" applyFont="1"/>
    <xf numFmtId="0" fontId="5" fillId="0" borderId="0" xfId="0" applyFont="1" applyAlignment="1">
      <alignment vertical="top" wrapText="1"/>
    </xf>
    <xf numFmtId="0" fontId="0" fillId="0" borderId="0" xfId="0"/>
    <xf numFmtId="0" fontId="7" fillId="0" borderId="0" xfId="0" applyFont="1" applyAlignment="1">
      <alignment vertical="top" wrapText="1"/>
    </xf>
  </cellXfs>
  <cellStyles count="1">
    <cellStyle name="Normal" xfId="0" builtinId="0"/>
  </cellStyles>
  <dxfs count="12">
    <dxf>
      <fill>
        <patternFill patternType="solid">
          <fgColor rgb="FFD9D9D9"/>
          <bgColor rgb="FFD9D9D9"/>
        </patternFill>
      </fill>
    </dxf>
    <dxf>
      <fill>
        <patternFill patternType="solid">
          <fgColor rgb="FFC6E0B4"/>
          <bgColor rgb="FFC6E0B4"/>
        </patternFill>
      </fill>
    </dxf>
    <dxf>
      <fill>
        <patternFill patternType="solid">
          <fgColor rgb="FFF8CBAD"/>
          <bgColor rgb="FFF8CBAD"/>
        </patternFill>
      </fill>
    </dxf>
    <dxf>
      <fill>
        <patternFill patternType="solid">
          <fgColor rgb="FFFFE699"/>
          <bgColor rgb="FFFFE699"/>
        </patternFill>
      </fill>
    </dxf>
    <dxf>
      <fill>
        <patternFill patternType="solid">
          <fgColor rgb="FFF2F2F2"/>
          <bgColor rgb="FFF2F2F2"/>
        </patternFill>
      </fill>
    </dxf>
    <dxf>
      <fill>
        <patternFill patternType="solid">
          <fgColor rgb="FFF2F2F2"/>
          <bgColor rgb="FFF2F2F2"/>
        </patternFill>
      </fill>
    </dxf>
    <dxf>
      <fill>
        <patternFill patternType="solid">
          <fgColor rgb="FFFFE699"/>
          <bgColor rgb="FFFFE699"/>
        </patternFill>
      </fill>
    </dxf>
    <dxf>
      <fill>
        <patternFill patternType="solid">
          <fgColor rgb="FFC6E0B4"/>
          <bgColor rgb="FFC6E0B4"/>
        </patternFill>
      </fill>
    </dxf>
    <dxf>
      <fill>
        <patternFill patternType="solid">
          <fgColor rgb="FFFFF2CC"/>
          <bgColor rgb="FFFFF2CC"/>
        </patternFill>
      </fill>
    </dxf>
    <dxf>
      <fill>
        <patternFill patternType="solid">
          <fgColor rgb="FFD9D9D9"/>
          <bgColor rgb="FFD9D9D9"/>
        </patternFill>
      </fill>
    </dxf>
    <dxf>
      <fill>
        <patternFill patternType="solid">
          <fgColor rgb="FFFCE8B2"/>
          <bgColor rgb="FFFCE8B2"/>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0"/>
  <sheetViews>
    <sheetView tabSelected="1" workbookViewId="0">
      <pane ySplit="1" topLeftCell="A2" activePane="bottomLeft" state="frozen"/>
      <selection pane="bottomLeft" activeCell="B3" sqref="B3"/>
    </sheetView>
  </sheetViews>
  <sheetFormatPr defaultColWidth="14.453125" defaultRowHeight="15" customHeight="1" x14ac:dyDescent="0.35"/>
  <cols>
    <col min="1" max="1" width="24" customWidth="1"/>
    <col min="2" max="2" width="30" customWidth="1"/>
    <col min="3" max="3" width="46" customWidth="1"/>
    <col min="4" max="4" width="34" customWidth="1"/>
    <col min="5" max="5" width="16" customWidth="1"/>
    <col min="6" max="6" width="24" customWidth="1"/>
    <col min="7" max="7" width="12" customWidth="1"/>
    <col min="8" max="8" width="46" customWidth="1"/>
    <col min="9" max="9" width="30" customWidth="1"/>
    <col min="10" max="10" width="51.54296875" customWidth="1"/>
    <col min="11" max="11" width="21.26953125" customWidth="1"/>
    <col min="12" max="14" width="14.08984375" customWidth="1"/>
    <col min="15" max="27" width="8.7265625" customWidth="1"/>
  </cols>
  <sheetData>
    <row r="1" spans="1:14" ht="14.5" x14ac:dyDescent="0.35">
      <c r="A1" s="1" t="s">
        <v>0</v>
      </c>
      <c r="B1" s="1" t="s">
        <v>2</v>
      </c>
      <c r="C1" s="1" t="s">
        <v>3</v>
      </c>
      <c r="D1" s="1" t="s">
        <v>4</v>
      </c>
      <c r="E1" s="1" t="s">
        <v>5</v>
      </c>
      <c r="F1" s="1" t="s">
        <v>6</v>
      </c>
      <c r="G1" s="1" t="s">
        <v>7</v>
      </c>
      <c r="H1" s="1" t="s">
        <v>8</v>
      </c>
      <c r="I1" s="1" t="s">
        <v>9</v>
      </c>
      <c r="J1" s="4" t="s">
        <v>11</v>
      </c>
      <c r="K1" s="5"/>
      <c r="L1" s="5"/>
      <c r="M1" s="5"/>
      <c r="N1" s="5"/>
    </row>
    <row r="2" spans="1:14" ht="45.75" customHeight="1" x14ac:dyDescent="0.35">
      <c r="A2" s="8" t="s">
        <v>15</v>
      </c>
      <c r="B2" s="8" t="s">
        <v>17</v>
      </c>
      <c r="C2" s="8" t="s">
        <v>18</v>
      </c>
      <c r="D2" s="8" t="s">
        <v>19</v>
      </c>
      <c r="E2" s="8" t="s">
        <v>20</v>
      </c>
      <c r="F2" s="8" t="s">
        <v>21</v>
      </c>
      <c r="G2" s="12">
        <v>1</v>
      </c>
      <c r="H2" s="8" t="s">
        <v>29</v>
      </c>
      <c r="I2" s="8" t="s">
        <v>30</v>
      </c>
      <c r="J2" s="11"/>
    </row>
    <row r="3" spans="1:14" ht="45.75" customHeight="1" x14ac:dyDescent="0.35">
      <c r="A3" s="8" t="s">
        <v>15</v>
      </c>
      <c r="B3" s="8" t="s">
        <v>35</v>
      </c>
      <c r="C3" s="8" t="s">
        <v>36</v>
      </c>
      <c r="D3" s="8" t="s">
        <v>38</v>
      </c>
      <c r="E3" s="8" t="s">
        <v>40</v>
      </c>
      <c r="F3" s="8" t="s">
        <v>42</v>
      </c>
      <c r="G3" s="12">
        <v>1</v>
      </c>
      <c r="H3" s="8" t="s">
        <v>44</v>
      </c>
      <c r="I3" s="8" t="s">
        <v>46</v>
      </c>
      <c r="J3" s="11"/>
    </row>
    <row r="4" spans="1:14" ht="45.75" customHeight="1" x14ac:dyDescent="0.35">
      <c r="A4" s="8" t="s">
        <v>15</v>
      </c>
      <c r="B4" s="8" t="s">
        <v>47</v>
      </c>
      <c r="C4" s="8" t="s">
        <v>48</v>
      </c>
      <c r="D4" s="8" t="s">
        <v>50</v>
      </c>
      <c r="E4" s="8" t="s">
        <v>51</v>
      </c>
      <c r="F4" s="8" t="s">
        <v>53</v>
      </c>
      <c r="G4" s="12">
        <v>1</v>
      </c>
      <c r="H4" s="8" t="s">
        <v>56</v>
      </c>
      <c r="I4" s="8" t="s">
        <v>58</v>
      </c>
      <c r="J4" s="11"/>
    </row>
    <row r="5" spans="1:14" ht="45.75" customHeight="1" x14ac:dyDescent="0.35">
      <c r="A5" s="8" t="s">
        <v>15</v>
      </c>
      <c r="B5" s="8" t="s">
        <v>64</v>
      </c>
      <c r="C5" s="8" t="s">
        <v>65</v>
      </c>
      <c r="D5" s="8" t="s">
        <v>67</v>
      </c>
      <c r="E5" s="8" t="s">
        <v>68</v>
      </c>
      <c r="F5" s="8" t="s">
        <v>70</v>
      </c>
      <c r="G5" s="12">
        <v>1</v>
      </c>
      <c r="H5" s="8" t="s">
        <v>72</v>
      </c>
      <c r="I5" s="8" t="s">
        <v>74</v>
      </c>
      <c r="J5" s="11"/>
    </row>
    <row r="6" spans="1:14" ht="45.75" customHeight="1" x14ac:dyDescent="0.35">
      <c r="A6" s="8" t="s">
        <v>15</v>
      </c>
      <c r="B6" s="8" t="s">
        <v>76</v>
      </c>
      <c r="C6" s="8" t="s">
        <v>77</v>
      </c>
      <c r="D6" s="8" t="s">
        <v>79</v>
      </c>
      <c r="E6" s="8" t="s">
        <v>80</v>
      </c>
      <c r="F6" s="8" t="s">
        <v>70</v>
      </c>
      <c r="G6" s="12">
        <v>1</v>
      </c>
      <c r="H6" s="8" t="s">
        <v>81</v>
      </c>
      <c r="I6" s="8" t="s">
        <v>84</v>
      </c>
      <c r="J6" s="11"/>
    </row>
    <row r="7" spans="1:14" ht="45.75" customHeight="1" x14ac:dyDescent="0.35">
      <c r="A7" s="8" t="s">
        <v>15</v>
      </c>
      <c r="B7" s="8" t="s">
        <v>86</v>
      </c>
      <c r="C7" s="8" t="s">
        <v>87</v>
      </c>
      <c r="D7" s="8" t="s">
        <v>88</v>
      </c>
      <c r="E7" s="8" t="s">
        <v>89</v>
      </c>
      <c r="F7" s="8" t="s">
        <v>70</v>
      </c>
      <c r="G7" s="12">
        <v>1</v>
      </c>
      <c r="H7" s="8" t="s">
        <v>91</v>
      </c>
      <c r="I7" s="8" t="s">
        <v>92</v>
      </c>
      <c r="J7" s="11"/>
    </row>
    <row r="8" spans="1:14" ht="45.75" customHeight="1" x14ac:dyDescent="0.35">
      <c r="A8" s="8" t="s">
        <v>94</v>
      </c>
      <c r="B8" s="8" t="s">
        <v>95</v>
      </c>
      <c r="C8" s="8" t="s">
        <v>96</v>
      </c>
      <c r="D8" s="8" t="s">
        <v>98</v>
      </c>
      <c r="E8" s="8" t="s">
        <v>99</v>
      </c>
      <c r="F8" s="8" t="s">
        <v>100</v>
      </c>
      <c r="G8" s="12">
        <v>1</v>
      </c>
      <c r="H8" s="8" t="s">
        <v>103</v>
      </c>
      <c r="I8" s="8" t="s">
        <v>104</v>
      </c>
      <c r="J8" s="11"/>
    </row>
    <row r="9" spans="1:14" ht="45.75" customHeight="1" x14ac:dyDescent="0.35">
      <c r="A9" s="8" t="s">
        <v>94</v>
      </c>
      <c r="B9" s="8" t="s">
        <v>106</v>
      </c>
      <c r="C9" s="8" t="s">
        <v>108</v>
      </c>
      <c r="D9" s="8" t="s">
        <v>109</v>
      </c>
      <c r="E9" s="8" t="s">
        <v>110</v>
      </c>
      <c r="F9" s="8" t="s">
        <v>111</v>
      </c>
      <c r="G9" s="12">
        <v>1</v>
      </c>
      <c r="H9" s="8" t="s">
        <v>113</v>
      </c>
      <c r="I9" s="8" t="s">
        <v>115</v>
      </c>
      <c r="J9" s="11"/>
    </row>
    <row r="10" spans="1:14" ht="45.75" customHeight="1" x14ac:dyDescent="0.35">
      <c r="A10" s="8" t="s">
        <v>94</v>
      </c>
      <c r="B10" s="8" t="s">
        <v>116</v>
      </c>
      <c r="C10" s="8" t="s">
        <v>117</v>
      </c>
      <c r="D10" s="8" t="s">
        <v>118</v>
      </c>
      <c r="E10" s="8" t="s">
        <v>119</v>
      </c>
      <c r="F10" s="8" t="s">
        <v>120</v>
      </c>
      <c r="G10" s="12">
        <v>1</v>
      </c>
      <c r="H10" s="8" t="s">
        <v>122</v>
      </c>
      <c r="I10" s="8" t="s">
        <v>123</v>
      </c>
      <c r="J10" s="11"/>
    </row>
    <row r="11" spans="1:14" ht="45.75" customHeight="1" x14ac:dyDescent="0.35">
      <c r="A11" s="8" t="s">
        <v>94</v>
      </c>
      <c r="B11" s="8" t="s">
        <v>126</v>
      </c>
      <c r="C11" s="8" t="s">
        <v>127</v>
      </c>
      <c r="D11" s="8" t="s">
        <v>128</v>
      </c>
      <c r="E11" s="8" t="s">
        <v>129</v>
      </c>
      <c r="F11" s="8" t="s">
        <v>130</v>
      </c>
      <c r="G11" s="12">
        <v>1</v>
      </c>
      <c r="H11" s="8" t="s">
        <v>132</v>
      </c>
      <c r="I11" s="8" t="s">
        <v>133</v>
      </c>
      <c r="J11" s="11"/>
    </row>
    <row r="12" spans="1:14" ht="45.75" customHeight="1" x14ac:dyDescent="0.35">
      <c r="A12" s="8" t="s">
        <v>94</v>
      </c>
      <c r="B12" s="8" t="s">
        <v>134</v>
      </c>
      <c r="C12" s="8" t="s">
        <v>136</v>
      </c>
      <c r="D12" s="8" t="s">
        <v>137</v>
      </c>
      <c r="E12" s="8" t="s">
        <v>138</v>
      </c>
      <c r="F12" s="8" t="s">
        <v>139</v>
      </c>
      <c r="G12" s="12">
        <v>1</v>
      </c>
      <c r="H12" s="8" t="s">
        <v>140</v>
      </c>
      <c r="I12" s="8" t="s">
        <v>141</v>
      </c>
      <c r="J12" s="11"/>
    </row>
    <row r="13" spans="1:14" ht="45.75" customHeight="1" x14ac:dyDescent="0.35">
      <c r="A13" s="8" t="s">
        <v>94</v>
      </c>
      <c r="B13" s="8" t="s">
        <v>142</v>
      </c>
      <c r="C13" s="8" t="s">
        <v>143</v>
      </c>
      <c r="D13" s="8" t="s">
        <v>144</v>
      </c>
      <c r="E13" s="8" t="s">
        <v>145</v>
      </c>
      <c r="F13" s="8" t="s">
        <v>146</v>
      </c>
      <c r="G13" s="12">
        <v>1</v>
      </c>
      <c r="H13" s="8" t="s">
        <v>148</v>
      </c>
      <c r="I13" s="8" t="s">
        <v>149</v>
      </c>
      <c r="J13" s="11"/>
    </row>
    <row r="14" spans="1:14" ht="45.75" customHeight="1" x14ac:dyDescent="0.35">
      <c r="A14" s="8" t="s">
        <v>94</v>
      </c>
      <c r="B14" s="8" t="s">
        <v>150</v>
      </c>
      <c r="C14" s="8" t="s">
        <v>151</v>
      </c>
      <c r="D14" s="8" t="s">
        <v>152</v>
      </c>
      <c r="E14" s="8" t="s">
        <v>153</v>
      </c>
      <c r="F14" s="8" t="s">
        <v>154</v>
      </c>
      <c r="G14" s="12">
        <v>1</v>
      </c>
      <c r="H14" s="8" t="s">
        <v>156</v>
      </c>
      <c r="I14" s="8" t="s">
        <v>157</v>
      </c>
      <c r="J14" s="11"/>
    </row>
    <row r="15" spans="1:14" ht="45.75" customHeight="1" x14ac:dyDescent="0.35">
      <c r="A15" s="8" t="s">
        <v>135</v>
      </c>
      <c r="B15" s="25" t="s">
        <v>158</v>
      </c>
      <c r="C15" s="8" t="s">
        <v>160</v>
      </c>
      <c r="D15" s="8" t="s">
        <v>161</v>
      </c>
      <c r="E15" s="8" t="s">
        <v>162</v>
      </c>
      <c r="F15" s="8" t="s">
        <v>70</v>
      </c>
      <c r="G15" s="12">
        <v>1</v>
      </c>
      <c r="H15" s="8" t="s">
        <v>163</v>
      </c>
      <c r="I15" s="8" t="s">
        <v>164</v>
      </c>
      <c r="J15" s="11"/>
    </row>
    <row r="16" spans="1:14" ht="45.75" customHeight="1" x14ac:dyDescent="0.35">
      <c r="A16" s="8" t="s">
        <v>135</v>
      </c>
      <c r="B16" s="25" t="s">
        <v>165</v>
      </c>
      <c r="C16" s="8" t="s">
        <v>166</v>
      </c>
      <c r="D16" s="8" t="s">
        <v>167</v>
      </c>
      <c r="E16" s="8" t="s">
        <v>168</v>
      </c>
      <c r="F16" s="8" t="s">
        <v>169</v>
      </c>
      <c r="G16" s="12">
        <v>1</v>
      </c>
      <c r="H16" s="8" t="s">
        <v>170</v>
      </c>
      <c r="I16" s="8" t="s">
        <v>171</v>
      </c>
      <c r="J16" s="11"/>
    </row>
    <row r="17" spans="1:10" ht="45.75" customHeight="1" x14ac:dyDescent="0.35">
      <c r="A17" s="8" t="s">
        <v>135</v>
      </c>
      <c r="B17" s="25" t="s">
        <v>172</v>
      </c>
      <c r="C17" s="8" t="s">
        <v>173</v>
      </c>
      <c r="D17" s="8" t="s">
        <v>174</v>
      </c>
      <c r="E17" s="8" t="s">
        <v>175</v>
      </c>
      <c r="F17" s="8" t="s">
        <v>70</v>
      </c>
      <c r="G17" s="12">
        <v>1</v>
      </c>
      <c r="H17" s="8" t="s">
        <v>176</v>
      </c>
      <c r="I17" s="8" t="s">
        <v>178</v>
      </c>
      <c r="J17" s="11"/>
    </row>
    <row r="18" spans="1:10" ht="45.75" customHeight="1" x14ac:dyDescent="0.35">
      <c r="A18" s="8" t="s">
        <v>135</v>
      </c>
      <c r="B18" s="25" t="s">
        <v>179</v>
      </c>
      <c r="C18" s="8" t="s">
        <v>180</v>
      </c>
      <c r="D18" s="8" t="s">
        <v>181</v>
      </c>
      <c r="E18" s="8" t="s">
        <v>182</v>
      </c>
      <c r="F18" s="8" t="s">
        <v>70</v>
      </c>
      <c r="G18" s="12">
        <v>1</v>
      </c>
      <c r="H18" s="8" t="s">
        <v>183</v>
      </c>
      <c r="I18" s="8" t="s">
        <v>184</v>
      </c>
      <c r="J18" s="11"/>
    </row>
    <row r="19" spans="1:10" ht="45.75" customHeight="1" x14ac:dyDescent="0.35">
      <c r="A19" s="8" t="s">
        <v>135</v>
      </c>
      <c r="B19" s="25" t="s">
        <v>186</v>
      </c>
      <c r="C19" s="8" t="s">
        <v>187</v>
      </c>
      <c r="D19" s="8" t="s">
        <v>188</v>
      </c>
      <c r="E19" s="8" t="s">
        <v>189</v>
      </c>
      <c r="F19" s="8" t="s">
        <v>70</v>
      </c>
      <c r="G19" s="12">
        <v>1</v>
      </c>
      <c r="H19" s="8" t="s">
        <v>190</v>
      </c>
      <c r="I19" s="8" t="s">
        <v>191</v>
      </c>
      <c r="J19" s="11"/>
    </row>
    <row r="20" spans="1:10" ht="45.75" customHeight="1" x14ac:dyDescent="0.35">
      <c r="A20" s="8" t="s">
        <v>135</v>
      </c>
      <c r="B20" s="25" t="s">
        <v>192</v>
      </c>
      <c r="C20" s="8" t="s">
        <v>194</v>
      </c>
      <c r="D20" s="8" t="s">
        <v>195</v>
      </c>
      <c r="E20" s="8" t="s">
        <v>196</v>
      </c>
      <c r="F20" s="8" t="s">
        <v>70</v>
      </c>
      <c r="G20" s="12">
        <v>1</v>
      </c>
      <c r="H20" s="8" t="s">
        <v>197</v>
      </c>
      <c r="I20" s="8" t="s">
        <v>198</v>
      </c>
      <c r="J20" s="11"/>
    </row>
    <row r="21" spans="1:10" ht="45.75" customHeight="1" x14ac:dyDescent="0.35">
      <c r="A21" s="8" t="s">
        <v>147</v>
      </c>
      <c r="B21" s="8" t="s">
        <v>199</v>
      </c>
      <c r="C21" s="8" t="s">
        <v>200</v>
      </c>
      <c r="D21" s="8" t="s">
        <v>201</v>
      </c>
      <c r="E21" s="8" t="s">
        <v>202</v>
      </c>
      <c r="F21" s="8" t="s">
        <v>203</v>
      </c>
      <c r="G21" s="12">
        <v>1</v>
      </c>
      <c r="H21" s="8" t="s">
        <v>205</v>
      </c>
      <c r="I21" s="8" t="s">
        <v>206</v>
      </c>
      <c r="J21" s="11"/>
    </row>
    <row r="22" spans="1:10" ht="45.75" customHeight="1" x14ac:dyDescent="0.35">
      <c r="A22" s="8" t="s">
        <v>147</v>
      </c>
      <c r="B22" s="8" t="s">
        <v>207</v>
      </c>
      <c r="C22" s="8" t="s">
        <v>208</v>
      </c>
      <c r="D22" s="8" t="s">
        <v>209</v>
      </c>
      <c r="E22" s="8" t="s">
        <v>210</v>
      </c>
      <c r="F22" s="8" t="s">
        <v>70</v>
      </c>
      <c r="G22" s="12">
        <v>1</v>
      </c>
      <c r="H22" s="8" t="s">
        <v>211</v>
      </c>
      <c r="I22" s="8" t="s">
        <v>212</v>
      </c>
      <c r="J22" s="11"/>
    </row>
    <row r="23" spans="1:10" ht="45.75" customHeight="1" x14ac:dyDescent="0.35">
      <c r="A23" s="8" t="s">
        <v>147</v>
      </c>
      <c r="B23" s="8" t="s">
        <v>214</v>
      </c>
      <c r="C23" s="8" t="s">
        <v>215</v>
      </c>
      <c r="D23" s="8" t="s">
        <v>216</v>
      </c>
      <c r="E23" s="8" t="s">
        <v>217</v>
      </c>
      <c r="F23" s="8" t="s">
        <v>70</v>
      </c>
      <c r="G23" s="12">
        <v>1</v>
      </c>
      <c r="H23" s="8" t="s">
        <v>218</v>
      </c>
      <c r="I23" s="8" t="s">
        <v>219</v>
      </c>
      <c r="J23" s="11"/>
    </row>
    <row r="24" spans="1:10" ht="45.75" customHeight="1" x14ac:dyDescent="0.35">
      <c r="A24" s="8" t="s">
        <v>177</v>
      </c>
      <c r="B24" s="8" t="s">
        <v>220</v>
      </c>
      <c r="C24" s="8" t="s">
        <v>221</v>
      </c>
      <c r="D24" s="8" t="s">
        <v>223</v>
      </c>
      <c r="E24" s="8" t="s">
        <v>224</v>
      </c>
      <c r="F24" s="8" t="s">
        <v>70</v>
      </c>
      <c r="G24" s="12">
        <v>1</v>
      </c>
      <c r="H24" s="8" t="s">
        <v>225</v>
      </c>
      <c r="I24" s="8" t="s">
        <v>226</v>
      </c>
      <c r="J24" s="11"/>
    </row>
    <row r="25" spans="1:10" ht="45.75" customHeight="1" x14ac:dyDescent="0.35">
      <c r="A25" s="8" t="s">
        <v>177</v>
      </c>
      <c r="B25" s="8" t="s">
        <v>227</v>
      </c>
      <c r="C25" s="8" t="s">
        <v>228</v>
      </c>
      <c r="D25" s="8" t="s">
        <v>229</v>
      </c>
      <c r="E25" s="8" t="s">
        <v>230</v>
      </c>
      <c r="F25" s="8" t="s">
        <v>70</v>
      </c>
      <c r="G25" s="12">
        <v>1</v>
      </c>
      <c r="H25" s="8" t="s">
        <v>232</v>
      </c>
      <c r="I25" s="8" t="s">
        <v>233</v>
      </c>
      <c r="J25" s="11"/>
    </row>
    <row r="26" spans="1:10" ht="45.75" customHeight="1" x14ac:dyDescent="0.35">
      <c r="A26" s="8" t="s">
        <v>177</v>
      </c>
      <c r="B26" s="8" t="s">
        <v>234</v>
      </c>
      <c r="C26" s="8" t="s">
        <v>235</v>
      </c>
      <c r="D26" s="8" t="s">
        <v>236</v>
      </c>
      <c r="E26" s="8" t="s">
        <v>237</v>
      </c>
      <c r="F26" s="8" t="s">
        <v>70</v>
      </c>
      <c r="G26" s="12">
        <v>1</v>
      </c>
      <c r="H26" s="8" t="s">
        <v>238</v>
      </c>
      <c r="I26" s="8" t="s">
        <v>239</v>
      </c>
      <c r="J26" s="11"/>
    </row>
    <row r="27" spans="1:10" ht="45.75" customHeight="1" x14ac:dyDescent="0.35">
      <c r="A27" s="8" t="s">
        <v>177</v>
      </c>
      <c r="B27" s="8" t="s">
        <v>241</v>
      </c>
      <c r="C27" s="8" t="s">
        <v>242</v>
      </c>
      <c r="D27" s="8" t="s">
        <v>243</v>
      </c>
      <c r="E27" s="8" t="s">
        <v>244</v>
      </c>
      <c r="F27" s="8" t="s">
        <v>70</v>
      </c>
      <c r="G27" s="12">
        <v>1</v>
      </c>
      <c r="H27" s="8" t="s">
        <v>245</v>
      </c>
      <c r="I27" s="8" t="s">
        <v>246</v>
      </c>
      <c r="J27" s="11"/>
    </row>
    <row r="28" spans="1:10" ht="45.75" customHeight="1" x14ac:dyDescent="0.35">
      <c r="A28" s="8" t="s">
        <v>185</v>
      </c>
      <c r="B28" s="8" t="s">
        <v>247</v>
      </c>
      <c r="C28" s="8" t="s">
        <v>248</v>
      </c>
      <c r="D28" s="8" t="s">
        <v>249</v>
      </c>
      <c r="E28" s="8" t="s">
        <v>250</v>
      </c>
      <c r="F28" s="8" t="s">
        <v>70</v>
      </c>
      <c r="G28" s="12">
        <v>1</v>
      </c>
      <c r="H28" s="8" t="s">
        <v>252</v>
      </c>
      <c r="I28" s="8" t="s">
        <v>253</v>
      </c>
      <c r="J28" s="11"/>
    </row>
    <row r="29" spans="1:10" ht="45.75" customHeight="1" x14ac:dyDescent="0.35">
      <c r="A29" s="8" t="s">
        <v>240</v>
      </c>
      <c r="B29" s="8" t="s">
        <v>254</v>
      </c>
      <c r="C29" s="8" t="s">
        <v>255</v>
      </c>
      <c r="D29" s="8" t="s">
        <v>256</v>
      </c>
      <c r="E29" s="8" t="s">
        <v>257</v>
      </c>
      <c r="F29" s="8" t="s">
        <v>258</v>
      </c>
      <c r="G29" s="12">
        <v>1</v>
      </c>
      <c r="H29" s="8" t="s">
        <v>259</v>
      </c>
      <c r="I29" s="8" t="s">
        <v>260</v>
      </c>
      <c r="J29" s="11"/>
    </row>
    <row r="30" spans="1:10" ht="45.75" customHeight="1" x14ac:dyDescent="0.35">
      <c r="A30" s="8" t="s">
        <v>15</v>
      </c>
      <c r="B30" s="8" t="s">
        <v>261</v>
      </c>
      <c r="C30" s="8" t="s">
        <v>262</v>
      </c>
      <c r="D30" s="8" t="s">
        <v>263</v>
      </c>
      <c r="E30" s="8" t="s">
        <v>264</v>
      </c>
      <c r="F30" s="8" t="s">
        <v>265</v>
      </c>
      <c r="G30" s="12">
        <v>2</v>
      </c>
      <c r="H30" s="8" t="s">
        <v>266</v>
      </c>
      <c r="I30" s="8" t="s">
        <v>267</v>
      </c>
      <c r="J30" s="11"/>
    </row>
    <row r="31" spans="1:10" ht="45.75" customHeight="1" x14ac:dyDescent="0.35">
      <c r="A31" s="8" t="s">
        <v>15</v>
      </c>
      <c r="B31" s="8" t="s">
        <v>268</v>
      </c>
      <c r="C31" s="8" t="s">
        <v>269</v>
      </c>
      <c r="D31" s="8" t="s">
        <v>270</v>
      </c>
      <c r="E31" s="8" t="s">
        <v>271</v>
      </c>
      <c r="F31" s="8" t="s">
        <v>70</v>
      </c>
      <c r="G31" s="12">
        <v>2</v>
      </c>
      <c r="H31" s="8" t="s">
        <v>272</v>
      </c>
      <c r="I31" s="8" t="s">
        <v>273</v>
      </c>
      <c r="J31" s="11"/>
    </row>
    <row r="32" spans="1:10" ht="45.75" customHeight="1" x14ac:dyDescent="0.35">
      <c r="A32" s="8" t="s">
        <v>15</v>
      </c>
      <c r="B32" s="8" t="s">
        <v>274</v>
      </c>
      <c r="C32" s="8" t="s">
        <v>275</v>
      </c>
      <c r="D32" s="8" t="s">
        <v>276</v>
      </c>
      <c r="E32" s="8" t="s">
        <v>277</v>
      </c>
      <c r="F32" s="8" t="s">
        <v>70</v>
      </c>
      <c r="G32" s="12">
        <v>2</v>
      </c>
      <c r="H32" s="8" t="s">
        <v>278</v>
      </c>
      <c r="I32" s="8" t="s">
        <v>279</v>
      </c>
      <c r="J32" s="11"/>
    </row>
    <row r="33" spans="1:10" ht="45.75" customHeight="1" x14ac:dyDescent="0.35">
      <c r="A33" s="8" t="s">
        <v>15</v>
      </c>
      <c r="B33" s="8" t="s">
        <v>280</v>
      </c>
      <c r="C33" s="8" t="s">
        <v>281</v>
      </c>
      <c r="D33" s="8" t="s">
        <v>282</v>
      </c>
      <c r="E33" s="8" t="s">
        <v>283</v>
      </c>
      <c r="F33" s="8" t="s">
        <v>70</v>
      </c>
      <c r="G33" s="12">
        <v>2</v>
      </c>
      <c r="H33" s="8" t="s">
        <v>284</v>
      </c>
      <c r="I33" s="8" t="s">
        <v>285</v>
      </c>
      <c r="J33" s="11"/>
    </row>
    <row r="34" spans="1:10" ht="45.75" customHeight="1" x14ac:dyDescent="0.35">
      <c r="A34" s="8" t="s">
        <v>15</v>
      </c>
      <c r="B34" s="8" t="s">
        <v>286</v>
      </c>
      <c r="C34" s="8" t="s">
        <v>287</v>
      </c>
      <c r="D34" s="8" t="s">
        <v>288</v>
      </c>
      <c r="E34" s="8" t="s">
        <v>289</v>
      </c>
      <c r="F34" s="8" t="s">
        <v>70</v>
      </c>
      <c r="G34" s="12">
        <v>2</v>
      </c>
      <c r="H34" s="8" t="s">
        <v>290</v>
      </c>
      <c r="I34" s="8" t="s">
        <v>291</v>
      </c>
      <c r="J34" s="11"/>
    </row>
    <row r="35" spans="1:10" ht="45.75" customHeight="1" x14ac:dyDescent="0.35">
      <c r="A35" s="8" t="s">
        <v>15</v>
      </c>
      <c r="B35" s="8" t="s">
        <v>292</v>
      </c>
      <c r="C35" s="8" t="s">
        <v>293</v>
      </c>
      <c r="D35" s="8" t="s">
        <v>294</v>
      </c>
      <c r="E35" s="8" t="s">
        <v>295</v>
      </c>
      <c r="F35" s="8" t="s">
        <v>70</v>
      </c>
      <c r="G35" s="12">
        <v>2</v>
      </c>
      <c r="H35" s="8" t="s">
        <v>296</v>
      </c>
      <c r="I35" s="8" t="s">
        <v>297</v>
      </c>
      <c r="J35" s="11"/>
    </row>
    <row r="36" spans="1:10" ht="45.75" customHeight="1" x14ac:dyDescent="0.35">
      <c r="A36" s="8" t="s">
        <v>15</v>
      </c>
      <c r="B36" s="8" t="s">
        <v>298</v>
      </c>
      <c r="C36" s="8" t="s">
        <v>299</v>
      </c>
      <c r="D36" s="8" t="s">
        <v>300</v>
      </c>
      <c r="E36" s="8" t="s">
        <v>301</v>
      </c>
      <c r="F36" s="8" t="s">
        <v>70</v>
      </c>
      <c r="G36" s="12">
        <v>2</v>
      </c>
      <c r="H36" s="8" t="s">
        <v>302</v>
      </c>
      <c r="I36" s="8" t="s">
        <v>303</v>
      </c>
      <c r="J36" s="11"/>
    </row>
    <row r="37" spans="1:10" ht="45.75" customHeight="1" x14ac:dyDescent="0.35">
      <c r="A37" s="8" t="s">
        <v>94</v>
      </c>
      <c r="B37" s="8" t="s">
        <v>304</v>
      </c>
      <c r="C37" s="8" t="s">
        <v>305</v>
      </c>
      <c r="D37" s="8" t="s">
        <v>306</v>
      </c>
      <c r="E37" s="8" t="s">
        <v>307</v>
      </c>
      <c r="F37" s="8" t="s">
        <v>308</v>
      </c>
      <c r="G37" s="12">
        <v>2</v>
      </c>
      <c r="H37" s="8" t="s">
        <v>309</v>
      </c>
      <c r="I37" s="8" t="s">
        <v>310</v>
      </c>
      <c r="J37" s="11"/>
    </row>
    <row r="38" spans="1:10" ht="45.75" customHeight="1" x14ac:dyDescent="0.35">
      <c r="A38" s="8" t="s">
        <v>94</v>
      </c>
      <c r="B38" s="8" t="s">
        <v>311</v>
      </c>
      <c r="C38" s="8" t="s">
        <v>312</v>
      </c>
      <c r="D38" s="8" t="s">
        <v>313</v>
      </c>
      <c r="E38" s="8" t="s">
        <v>314</v>
      </c>
      <c r="F38" s="8" t="s">
        <v>315</v>
      </c>
      <c r="G38" s="12">
        <v>2</v>
      </c>
      <c r="H38" s="8" t="s">
        <v>316</v>
      </c>
      <c r="I38" s="8" t="s">
        <v>317</v>
      </c>
      <c r="J38" s="11"/>
    </row>
    <row r="39" spans="1:10" ht="45.75" customHeight="1" x14ac:dyDescent="0.35">
      <c r="A39" s="8" t="s">
        <v>94</v>
      </c>
      <c r="B39" s="8" t="s">
        <v>318</v>
      </c>
      <c r="C39" s="8" t="s">
        <v>319</v>
      </c>
      <c r="D39" s="8" t="s">
        <v>320</v>
      </c>
      <c r="E39" s="8" t="s">
        <v>321</v>
      </c>
      <c r="F39" s="8" t="s">
        <v>322</v>
      </c>
      <c r="G39" s="12">
        <v>2</v>
      </c>
      <c r="H39" s="8" t="s">
        <v>323</v>
      </c>
      <c r="I39" s="8" t="s">
        <v>324</v>
      </c>
      <c r="J39" s="11"/>
    </row>
    <row r="40" spans="1:10" ht="45.75" customHeight="1" x14ac:dyDescent="0.35">
      <c r="A40" s="8" t="s">
        <v>94</v>
      </c>
      <c r="B40" s="8" t="s">
        <v>325</v>
      </c>
      <c r="C40" s="8" t="s">
        <v>326</v>
      </c>
      <c r="D40" s="8" t="s">
        <v>327</v>
      </c>
      <c r="E40" s="8" t="s">
        <v>328</v>
      </c>
      <c r="F40" s="8" t="s">
        <v>329</v>
      </c>
      <c r="G40" s="12">
        <v>2</v>
      </c>
      <c r="H40" s="8" t="s">
        <v>330</v>
      </c>
      <c r="I40" s="8" t="s">
        <v>331</v>
      </c>
      <c r="J40" s="11"/>
    </row>
    <row r="41" spans="1:10" ht="45.75" customHeight="1" x14ac:dyDescent="0.35">
      <c r="A41" s="8" t="s">
        <v>94</v>
      </c>
      <c r="B41" s="8" t="s">
        <v>332</v>
      </c>
      <c r="C41" s="8" t="s">
        <v>333</v>
      </c>
      <c r="D41" s="8" t="s">
        <v>334</v>
      </c>
      <c r="E41" s="8" t="s">
        <v>335</v>
      </c>
      <c r="F41" s="8" t="s">
        <v>336</v>
      </c>
      <c r="G41" s="12">
        <v>2</v>
      </c>
      <c r="H41" s="8" t="s">
        <v>337</v>
      </c>
      <c r="I41" s="8" t="s">
        <v>338</v>
      </c>
      <c r="J41" s="11"/>
    </row>
    <row r="42" spans="1:10" ht="45.75" customHeight="1" x14ac:dyDescent="0.35">
      <c r="A42" s="8" t="s">
        <v>147</v>
      </c>
      <c r="B42" s="8" t="s">
        <v>339</v>
      </c>
      <c r="C42" s="8" t="s">
        <v>340</v>
      </c>
      <c r="D42" s="8" t="s">
        <v>341</v>
      </c>
      <c r="E42" s="8" t="s">
        <v>342</v>
      </c>
      <c r="F42" s="8" t="s">
        <v>343</v>
      </c>
      <c r="G42" s="12">
        <v>2</v>
      </c>
      <c r="H42" s="8" t="s">
        <v>344</v>
      </c>
      <c r="I42" s="8" t="s">
        <v>345</v>
      </c>
      <c r="J42" s="11"/>
    </row>
    <row r="43" spans="1:10" ht="45.75" customHeight="1" x14ac:dyDescent="0.35">
      <c r="A43" s="8" t="s">
        <v>147</v>
      </c>
      <c r="B43" s="8" t="s">
        <v>346</v>
      </c>
      <c r="C43" s="8" t="s">
        <v>347</v>
      </c>
      <c r="D43" s="8" t="s">
        <v>348</v>
      </c>
      <c r="E43" s="8" t="s">
        <v>349</v>
      </c>
      <c r="F43" s="8" t="s">
        <v>350</v>
      </c>
      <c r="G43" s="12">
        <v>2</v>
      </c>
      <c r="H43" s="8" t="s">
        <v>351</v>
      </c>
      <c r="I43" s="8" t="s">
        <v>352</v>
      </c>
      <c r="J43" s="11"/>
    </row>
    <row r="44" spans="1:10" ht="45.75" customHeight="1" x14ac:dyDescent="0.35">
      <c r="A44" s="8" t="s">
        <v>155</v>
      </c>
      <c r="B44" s="25" t="s">
        <v>353</v>
      </c>
      <c r="C44" s="8" t="s">
        <v>354</v>
      </c>
      <c r="D44" s="8" t="s">
        <v>355</v>
      </c>
      <c r="E44" s="8" t="s">
        <v>356</v>
      </c>
      <c r="F44" s="8" t="s">
        <v>70</v>
      </c>
      <c r="G44" s="12">
        <v>2</v>
      </c>
      <c r="H44" s="8" t="s">
        <v>357</v>
      </c>
      <c r="I44" s="8" t="s">
        <v>358</v>
      </c>
      <c r="J44" s="11"/>
    </row>
    <row r="45" spans="1:10" ht="45.75" customHeight="1" x14ac:dyDescent="0.35">
      <c r="A45" s="8" t="s">
        <v>159</v>
      </c>
      <c r="B45" s="25" t="s">
        <v>359</v>
      </c>
      <c r="C45" s="8" t="s">
        <v>360</v>
      </c>
      <c r="D45" s="8" t="s">
        <v>361</v>
      </c>
      <c r="E45" s="8" t="s">
        <v>362</v>
      </c>
      <c r="F45" s="8" t="s">
        <v>363</v>
      </c>
      <c r="G45" s="12">
        <v>2</v>
      </c>
      <c r="H45" s="8" t="s">
        <v>364</v>
      </c>
      <c r="I45" s="8" t="s">
        <v>365</v>
      </c>
      <c r="J45" s="11"/>
    </row>
    <row r="46" spans="1:10" ht="45.75" customHeight="1" x14ac:dyDescent="0.35">
      <c r="A46" s="8" t="s">
        <v>159</v>
      </c>
      <c r="B46" s="8" t="s">
        <v>366</v>
      </c>
      <c r="C46" s="8" t="s">
        <v>367</v>
      </c>
      <c r="D46" s="8" t="s">
        <v>368</v>
      </c>
      <c r="E46" s="8" t="s">
        <v>369</v>
      </c>
      <c r="F46" s="8" t="s">
        <v>70</v>
      </c>
      <c r="G46" s="12">
        <v>2</v>
      </c>
      <c r="H46" s="8" t="s">
        <v>370</v>
      </c>
      <c r="I46" s="8" t="s">
        <v>371</v>
      </c>
      <c r="J46" s="11"/>
    </row>
    <row r="47" spans="1:10" ht="45.75" customHeight="1" x14ac:dyDescent="0.35">
      <c r="A47" s="8" t="s">
        <v>159</v>
      </c>
      <c r="B47" s="25" t="s">
        <v>372</v>
      </c>
      <c r="C47" s="8" t="s">
        <v>373</v>
      </c>
      <c r="D47" s="8" t="s">
        <v>374</v>
      </c>
      <c r="E47" s="8" t="s">
        <v>375</v>
      </c>
      <c r="F47" s="8" t="s">
        <v>70</v>
      </c>
      <c r="G47" s="12">
        <v>2</v>
      </c>
      <c r="H47" s="8" t="s">
        <v>376</v>
      </c>
      <c r="I47" s="8" t="s">
        <v>377</v>
      </c>
      <c r="J47" s="11"/>
    </row>
    <row r="48" spans="1:10" ht="45.75" customHeight="1" x14ac:dyDescent="0.35">
      <c r="A48" s="8" t="s">
        <v>177</v>
      </c>
      <c r="B48" s="8" t="s">
        <v>378</v>
      </c>
      <c r="C48" s="8" t="s">
        <v>379</v>
      </c>
      <c r="D48" s="8" t="s">
        <v>380</v>
      </c>
      <c r="E48" s="8" t="s">
        <v>381</v>
      </c>
      <c r="F48" s="8" t="s">
        <v>382</v>
      </c>
      <c r="G48" s="12">
        <v>2</v>
      </c>
      <c r="H48" s="8" t="s">
        <v>383</v>
      </c>
      <c r="I48" s="8" t="s">
        <v>384</v>
      </c>
      <c r="J48" s="11"/>
    </row>
    <row r="49" spans="1:10" ht="45.75" customHeight="1" x14ac:dyDescent="0.35">
      <c r="A49" s="8" t="s">
        <v>185</v>
      </c>
      <c r="B49" s="8" t="s">
        <v>385</v>
      </c>
      <c r="C49" s="8" t="s">
        <v>386</v>
      </c>
      <c r="D49" s="8" t="s">
        <v>387</v>
      </c>
      <c r="E49" s="8" t="s">
        <v>388</v>
      </c>
      <c r="F49" s="8" t="s">
        <v>70</v>
      </c>
      <c r="G49" s="12">
        <v>2</v>
      </c>
      <c r="H49" s="8" t="s">
        <v>389</v>
      </c>
      <c r="I49" s="8" t="s">
        <v>390</v>
      </c>
      <c r="J49" s="11"/>
    </row>
    <row r="50" spans="1:10" ht="45.75" customHeight="1" x14ac:dyDescent="0.35">
      <c r="A50" s="8" t="s">
        <v>185</v>
      </c>
      <c r="B50" s="8" t="s">
        <v>391</v>
      </c>
      <c r="C50" s="8" t="s">
        <v>392</v>
      </c>
      <c r="D50" s="8" t="s">
        <v>393</v>
      </c>
      <c r="E50" s="8" t="s">
        <v>394</v>
      </c>
      <c r="F50" s="8" t="s">
        <v>70</v>
      </c>
      <c r="G50" s="12">
        <v>2</v>
      </c>
      <c r="H50" s="8" t="s">
        <v>395</v>
      </c>
      <c r="I50" s="8" t="s">
        <v>396</v>
      </c>
      <c r="J50" s="11"/>
    </row>
    <row r="51" spans="1:10" ht="45.75" customHeight="1" x14ac:dyDescent="0.35">
      <c r="A51" s="8" t="s">
        <v>193</v>
      </c>
      <c r="B51" s="8" t="s">
        <v>397</v>
      </c>
      <c r="C51" s="8" t="s">
        <v>398</v>
      </c>
      <c r="D51" s="8" t="s">
        <v>399</v>
      </c>
      <c r="E51" s="8" t="s">
        <v>400</v>
      </c>
      <c r="F51" s="8" t="s">
        <v>70</v>
      </c>
      <c r="G51" s="12">
        <v>2</v>
      </c>
      <c r="H51" s="8" t="s">
        <v>401</v>
      </c>
      <c r="I51" s="8" t="s">
        <v>402</v>
      </c>
      <c r="J51" s="11"/>
    </row>
    <row r="52" spans="1:10" ht="45.75" customHeight="1" x14ac:dyDescent="0.35">
      <c r="A52" s="8" t="s">
        <v>193</v>
      </c>
      <c r="B52" s="8" t="s">
        <v>403</v>
      </c>
      <c r="C52" s="8" t="s">
        <v>404</v>
      </c>
      <c r="D52" s="8" t="s">
        <v>405</v>
      </c>
      <c r="E52" s="8" t="s">
        <v>406</v>
      </c>
      <c r="F52" s="8" t="s">
        <v>70</v>
      </c>
      <c r="G52" s="12">
        <v>2</v>
      </c>
      <c r="H52" s="8" t="s">
        <v>407</v>
      </c>
      <c r="I52" s="8" t="s">
        <v>408</v>
      </c>
      <c r="J52" s="11"/>
    </row>
    <row r="53" spans="1:10" ht="45.75" customHeight="1" x14ac:dyDescent="0.35">
      <c r="A53" s="8" t="s">
        <v>193</v>
      </c>
      <c r="B53" s="8" t="s">
        <v>409</v>
      </c>
      <c r="C53" s="8" t="s">
        <v>410</v>
      </c>
      <c r="D53" s="8" t="s">
        <v>411</v>
      </c>
      <c r="E53" s="8" t="s">
        <v>412</v>
      </c>
      <c r="F53" s="8" t="s">
        <v>70</v>
      </c>
      <c r="G53" s="12">
        <v>2</v>
      </c>
      <c r="H53" s="8" t="s">
        <v>413</v>
      </c>
      <c r="I53" s="8" t="s">
        <v>414</v>
      </c>
      <c r="J53" s="11"/>
    </row>
    <row r="54" spans="1:10" ht="45.75" customHeight="1" x14ac:dyDescent="0.35">
      <c r="A54" s="8" t="s">
        <v>193</v>
      </c>
      <c r="B54" s="8" t="s">
        <v>415</v>
      </c>
      <c r="C54" s="8" t="s">
        <v>416</v>
      </c>
      <c r="D54" s="8" t="s">
        <v>417</v>
      </c>
      <c r="E54" s="8" t="s">
        <v>418</v>
      </c>
      <c r="F54" s="8" t="s">
        <v>70</v>
      </c>
      <c r="G54" s="12">
        <v>2</v>
      </c>
      <c r="H54" s="8" t="s">
        <v>419</v>
      </c>
      <c r="I54" s="8" t="s">
        <v>420</v>
      </c>
      <c r="J54" s="11"/>
    </row>
    <row r="55" spans="1:10" ht="45.75" customHeight="1" x14ac:dyDescent="0.35">
      <c r="A55" s="8" t="s">
        <v>204</v>
      </c>
      <c r="B55" s="8" t="s">
        <v>421</v>
      </c>
      <c r="C55" s="8" t="s">
        <v>422</v>
      </c>
      <c r="D55" s="8" t="s">
        <v>423</v>
      </c>
      <c r="E55" s="8" t="s">
        <v>424</v>
      </c>
      <c r="F55" s="8" t="s">
        <v>425</v>
      </c>
      <c r="G55" s="12">
        <v>2</v>
      </c>
      <c r="H55" s="8" t="s">
        <v>426</v>
      </c>
      <c r="I55" s="8" t="s">
        <v>427</v>
      </c>
      <c r="J55" s="11"/>
    </row>
    <row r="56" spans="1:10" ht="45.75" customHeight="1" x14ac:dyDescent="0.35">
      <c r="A56" s="8" t="s">
        <v>204</v>
      </c>
      <c r="B56" s="8" t="s">
        <v>428</v>
      </c>
      <c r="C56" s="8" t="s">
        <v>429</v>
      </c>
      <c r="D56" s="8" t="s">
        <v>430</v>
      </c>
      <c r="E56" s="8" t="s">
        <v>431</v>
      </c>
      <c r="F56" s="8" t="s">
        <v>70</v>
      </c>
      <c r="G56" s="12">
        <v>2</v>
      </c>
      <c r="H56" s="8" t="s">
        <v>433</v>
      </c>
      <c r="I56" s="8" t="s">
        <v>434</v>
      </c>
      <c r="J56" s="11"/>
    </row>
    <row r="57" spans="1:10" ht="45.75" customHeight="1" x14ac:dyDescent="0.35">
      <c r="A57" s="8" t="s">
        <v>204</v>
      </c>
      <c r="B57" s="8" t="s">
        <v>435</v>
      </c>
      <c r="C57" s="8" t="s">
        <v>436</v>
      </c>
      <c r="D57" s="8" t="s">
        <v>437</v>
      </c>
      <c r="E57" s="8" t="s">
        <v>438</v>
      </c>
      <c r="F57" s="8" t="s">
        <v>70</v>
      </c>
      <c r="G57" s="12">
        <v>2</v>
      </c>
      <c r="H57" s="8" t="s">
        <v>439</v>
      </c>
      <c r="I57" s="8" t="s">
        <v>440</v>
      </c>
      <c r="J57" s="11"/>
    </row>
    <row r="58" spans="1:10" ht="45.75" customHeight="1" x14ac:dyDescent="0.35">
      <c r="A58" s="8" t="s">
        <v>204</v>
      </c>
      <c r="B58" s="8" t="s">
        <v>442</v>
      </c>
      <c r="C58" s="8" t="s">
        <v>444</v>
      </c>
      <c r="D58" s="8" t="s">
        <v>445</v>
      </c>
      <c r="E58" s="8" t="s">
        <v>446</v>
      </c>
      <c r="F58" s="8" t="s">
        <v>447</v>
      </c>
      <c r="G58" s="12">
        <v>2</v>
      </c>
      <c r="H58" s="8" t="s">
        <v>449</v>
      </c>
      <c r="I58" s="8" t="s">
        <v>450</v>
      </c>
      <c r="J58" s="11"/>
    </row>
    <row r="59" spans="1:10" ht="45.75" customHeight="1" x14ac:dyDescent="0.35">
      <c r="A59" s="8" t="s">
        <v>213</v>
      </c>
      <c r="B59" s="8" t="s">
        <v>451</v>
      </c>
      <c r="C59" s="8" t="s">
        <v>452</v>
      </c>
      <c r="D59" s="8" t="s">
        <v>453</v>
      </c>
      <c r="E59" s="8" t="s">
        <v>454</v>
      </c>
      <c r="F59" s="8" t="s">
        <v>70</v>
      </c>
      <c r="G59" s="12">
        <v>2</v>
      </c>
      <c r="H59" s="8" t="s">
        <v>455</v>
      </c>
      <c r="I59" s="8" t="s">
        <v>457</v>
      </c>
      <c r="J59" s="11"/>
    </row>
    <row r="60" spans="1:10" ht="45.75" customHeight="1" x14ac:dyDescent="0.35">
      <c r="A60" s="8" t="s">
        <v>213</v>
      </c>
      <c r="B60" s="8" t="s">
        <v>459</v>
      </c>
      <c r="C60" s="8" t="s">
        <v>461</v>
      </c>
      <c r="D60" s="8" t="s">
        <v>463</v>
      </c>
      <c r="E60" s="8" t="s">
        <v>454</v>
      </c>
      <c r="F60" s="8" t="s">
        <v>70</v>
      </c>
      <c r="G60" s="12">
        <v>2</v>
      </c>
      <c r="H60" s="8" t="s">
        <v>466</v>
      </c>
      <c r="I60" s="8" t="s">
        <v>467</v>
      </c>
      <c r="J60" s="11"/>
    </row>
    <row r="61" spans="1:10" ht="45.75" customHeight="1" x14ac:dyDescent="0.35">
      <c r="A61" s="8" t="s">
        <v>222</v>
      </c>
      <c r="B61" s="8" t="s">
        <v>470</v>
      </c>
      <c r="C61" s="8" t="s">
        <v>472</v>
      </c>
      <c r="D61" s="8" t="s">
        <v>473</v>
      </c>
      <c r="E61" s="8" t="s">
        <v>474</v>
      </c>
      <c r="F61" s="8" t="s">
        <v>70</v>
      </c>
      <c r="G61" s="12">
        <v>2</v>
      </c>
      <c r="H61" s="8" t="s">
        <v>475</v>
      </c>
      <c r="I61" s="8" t="s">
        <v>476</v>
      </c>
      <c r="J61" s="11"/>
    </row>
    <row r="62" spans="1:10" ht="45.75" customHeight="1" x14ac:dyDescent="0.35">
      <c r="A62" s="8" t="s">
        <v>240</v>
      </c>
      <c r="B62" s="8" t="s">
        <v>477</v>
      </c>
      <c r="C62" s="8" t="s">
        <v>478</v>
      </c>
      <c r="D62" s="8" t="s">
        <v>479</v>
      </c>
      <c r="E62" s="8" t="s">
        <v>480</v>
      </c>
      <c r="F62" s="8" t="s">
        <v>70</v>
      </c>
      <c r="G62" s="12">
        <v>2</v>
      </c>
      <c r="H62" s="8" t="s">
        <v>481</v>
      </c>
      <c r="I62" s="8" t="s">
        <v>482</v>
      </c>
      <c r="J62" s="11"/>
    </row>
    <row r="63" spans="1:10" ht="45.75" customHeight="1" x14ac:dyDescent="0.35">
      <c r="A63" s="8" t="s">
        <v>231</v>
      </c>
      <c r="B63" s="8" t="s">
        <v>483</v>
      </c>
      <c r="C63" s="8" t="s">
        <v>484</v>
      </c>
      <c r="D63" s="8" t="s">
        <v>485</v>
      </c>
      <c r="E63" s="8" t="s">
        <v>486</v>
      </c>
      <c r="F63" s="8" t="s">
        <v>487</v>
      </c>
      <c r="G63" s="12">
        <v>2</v>
      </c>
      <c r="H63" s="8" t="s">
        <v>488</v>
      </c>
      <c r="I63" s="8" t="s">
        <v>489</v>
      </c>
      <c r="J63" s="11"/>
    </row>
    <row r="64" spans="1:10" ht="45.75" customHeight="1" x14ac:dyDescent="0.35">
      <c r="A64" s="8" t="s">
        <v>251</v>
      </c>
      <c r="B64" s="25" t="s">
        <v>490</v>
      </c>
      <c r="C64" s="8" t="s">
        <v>491</v>
      </c>
      <c r="D64" s="8" t="s">
        <v>492</v>
      </c>
      <c r="E64" s="8" t="s">
        <v>493</v>
      </c>
      <c r="F64" s="8" t="s">
        <v>70</v>
      </c>
      <c r="G64" s="12">
        <v>2</v>
      </c>
      <c r="H64" s="8" t="s">
        <v>494</v>
      </c>
      <c r="I64" s="8" t="s">
        <v>495</v>
      </c>
      <c r="J64" s="11"/>
    </row>
    <row r="65" spans="1:10" ht="45.75" customHeight="1" x14ac:dyDescent="0.35">
      <c r="A65" s="8" t="s">
        <v>251</v>
      </c>
      <c r="B65" s="8" t="s">
        <v>496</v>
      </c>
      <c r="C65" s="8" t="s">
        <v>497</v>
      </c>
      <c r="D65" s="8" t="s">
        <v>498</v>
      </c>
      <c r="E65" s="8" t="s">
        <v>499</v>
      </c>
      <c r="F65" s="8" t="s">
        <v>70</v>
      </c>
      <c r="G65" s="12">
        <v>2</v>
      </c>
      <c r="H65" s="8" t="s">
        <v>500</v>
      </c>
      <c r="I65" s="8" t="s">
        <v>501</v>
      </c>
      <c r="J65" s="11"/>
    </row>
    <row r="66" spans="1:10" ht="45.75" customHeight="1" x14ac:dyDescent="0.35">
      <c r="A66" s="8" t="s">
        <v>15</v>
      </c>
      <c r="B66" s="8" t="s">
        <v>502</v>
      </c>
      <c r="C66" s="8" t="s">
        <v>503</v>
      </c>
      <c r="D66" s="8" t="s">
        <v>504</v>
      </c>
      <c r="E66" s="8" t="s">
        <v>505</v>
      </c>
      <c r="F66" s="8" t="s">
        <v>70</v>
      </c>
      <c r="G66" s="12">
        <v>3</v>
      </c>
      <c r="H66" s="8" t="s">
        <v>506</v>
      </c>
      <c r="I66" s="8" t="s">
        <v>507</v>
      </c>
      <c r="J66" s="11"/>
    </row>
    <row r="67" spans="1:10" ht="45.75" customHeight="1" x14ac:dyDescent="0.35">
      <c r="A67" s="8" t="s">
        <v>94</v>
      </c>
      <c r="B67" s="8" t="s">
        <v>508</v>
      </c>
      <c r="C67" s="8" t="s">
        <v>509</v>
      </c>
      <c r="D67" s="8" t="s">
        <v>510</v>
      </c>
      <c r="E67" s="8" t="s">
        <v>511</v>
      </c>
      <c r="F67" s="8" t="s">
        <v>70</v>
      </c>
      <c r="G67" s="12">
        <v>3</v>
      </c>
      <c r="H67" s="8" t="s">
        <v>512</v>
      </c>
      <c r="I67" s="8" t="s">
        <v>513</v>
      </c>
      <c r="J67" s="11"/>
    </row>
    <row r="68" spans="1:10" ht="45.75" customHeight="1" x14ac:dyDescent="0.35">
      <c r="A68" s="8" t="s">
        <v>94</v>
      </c>
      <c r="B68" s="8" t="s">
        <v>514</v>
      </c>
      <c r="C68" s="8" t="s">
        <v>515</v>
      </c>
      <c r="D68" s="8" t="s">
        <v>516</v>
      </c>
      <c r="E68" s="8" t="s">
        <v>321</v>
      </c>
      <c r="F68" s="8" t="s">
        <v>70</v>
      </c>
      <c r="G68" s="12">
        <v>3</v>
      </c>
      <c r="H68" s="8" t="s">
        <v>517</v>
      </c>
      <c r="I68" s="8" t="s">
        <v>518</v>
      </c>
      <c r="J68" s="11"/>
    </row>
    <row r="69" spans="1:10" ht="45.75" customHeight="1" x14ac:dyDescent="0.35">
      <c r="A69" s="8" t="s">
        <v>94</v>
      </c>
      <c r="B69" s="8" t="s">
        <v>519</v>
      </c>
      <c r="C69" s="8" t="s">
        <v>520</v>
      </c>
      <c r="D69" s="8" t="s">
        <v>521</v>
      </c>
      <c r="E69" s="8" t="s">
        <v>522</v>
      </c>
      <c r="F69" s="8" t="s">
        <v>70</v>
      </c>
      <c r="G69" s="12">
        <v>3</v>
      </c>
      <c r="H69" s="8" t="s">
        <v>523</v>
      </c>
      <c r="I69" s="8" t="s">
        <v>524</v>
      </c>
      <c r="J69" s="11"/>
    </row>
    <row r="70" spans="1:10" ht="45.75" customHeight="1" x14ac:dyDescent="0.35">
      <c r="A70" s="8" t="s">
        <v>94</v>
      </c>
      <c r="B70" s="8" t="s">
        <v>525</v>
      </c>
      <c r="C70" s="8" t="s">
        <v>526</v>
      </c>
      <c r="D70" s="8" t="s">
        <v>527</v>
      </c>
      <c r="E70" s="8" t="s">
        <v>528</v>
      </c>
      <c r="F70" s="8" t="s">
        <v>529</v>
      </c>
      <c r="G70" s="12">
        <v>3</v>
      </c>
      <c r="H70" s="8" t="s">
        <v>530</v>
      </c>
      <c r="I70" s="8" t="s">
        <v>531</v>
      </c>
      <c r="J70" s="11"/>
    </row>
    <row r="71" spans="1:10" ht="45.75" customHeight="1" x14ac:dyDescent="0.35">
      <c r="A71" s="8" t="s">
        <v>147</v>
      </c>
      <c r="B71" s="8" t="s">
        <v>532</v>
      </c>
      <c r="C71" s="8" t="s">
        <v>533</v>
      </c>
      <c r="D71" s="8" t="s">
        <v>534</v>
      </c>
      <c r="E71" s="8" t="s">
        <v>321</v>
      </c>
      <c r="F71" s="8" t="s">
        <v>70</v>
      </c>
      <c r="G71" s="12">
        <v>3</v>
      </c>
      <c r="H71" s="8" t="s">
        <v>535</v>
      </c>
      <c r="I71" s="8" t="s">
        <v>536</v>
      </c>
      <c r="J71" s="11"/>
    </row>
    <row r="72" spans="1:10" ht="45.75" customHeight="1" x14ac:dyDescent="0.35">
      <c r="A72" s="8" t="s">
        <v>155</v>
      </c>
      <c r="B72" s="25" t="s">
        <v>537</v>
      </c>
      <c r="C72" s="8" t="s">
        <v>538</v>
      </c>
      <c r="D72" s="8" t="s">
        <v>539</v>
      </c>
      <c r="E72" s="8" t="s">
        <v>540</v>
      </c>
      <c r="F72" s="8" t="s">
        <v>70</v>
      </c>
      <c r="G72" s="12">
        <v>3</v>
      </c>
      <c r="H72" s="8" t="s">
        <v>541</v>
      </c>
      <c r="I72" s="8" t="s">
        <v>542</v>
      </c>
      <c r="J72" s="11"/>
    </row>
    <row r="73" spans="1:10" ht="45.75" customHeight="1" x14ac:dyDescent="0.35">
      <c r="A73" s="8" t="s">
        <v>193</v>
      </c>
      <c r="B73" s="8" t="s">
        <v>543</v>
      </c>
      <c r="C73" s="8" t="s">
        <v>544</v>
      </c>
      <c r="D73" s="8" t="s">
        <v>545</v>
      </c>
      <c r="E73" s="8" t="s">
        <v>546</v>
      </c>
      <c r="F73" s="8" t="s">
        <v>70</v>
      </c>
      <c r="G73" s="12">
        <v>3</v>
      </c>
      <c r="H73" s="8" t="s">
        <v>547</v>
      </c>
      <c r="I73" s="8" t="s">
        <v>420</v>
      </c>
      <c r="J73" s="11"/>
    </row>
    <row r="74" spans="1:10" ht="45.75" customHeight="1" x14ac:dyDescent="0.35">
      <c r="A74" s="8" t="s">
        <v>213</v>
      </c>
      <c r="B74" s="8" t="s">
        <v>548</v>
      </c>
      <c r="C74" s="8" t="s">
        <v>549</v>
      </c>
      <c r="D74" s="8" t="s">
        <v>550</v>
      </c>
      <c r="E74" s="8" t="s">
        <v>454</v>
      </c>
      <c r="F74" s="8" t="s">
        <v>70</v>
      </c>
      <c r="G74" s="12">
        <v>3</v>
      </c>
      <c r="H74" s="8" t="s">
        <v>551</v>
      </c>
      <c r="I74" s="8" t="s">
        <v>552</v>
      </c>
      <c r="J74" s="11"/>
    </row>
    <row r="75" spans="1:10" ht="45.75" customHeight="1" x14ac:dyDescent="0.35">
      <c r="A75" s="8" t="s">
        <v>222</v>
      </c>
      <c r="B75" s="8" t="s">
        <v>553</v>
      </c>
      <c r="C75" s="8" t="s">
        <v>554</v>
      </c>
      <c r="D75" s="8" t="s">
        <v>555</v>
      </c>
      <c r="E75" s="8" t="s">
        <v>556</v>
      </c>
      <c r="F75" s="8" t="s">
        <v>557</v>
      </c>
      <c r="G75" s="12">
        <v>3</v>
      </c>
      <c r="H75" s="8" t="s">
        <v>558</v>
      </c>
      <c r="I75" s="8" t="s">
        <v>559</v>
      </c>
      <c r="J75" s="11"/>
    </row>
    <row r="76" spans="1:10" ht="45.75" customHeight="1" x14ac:dyDescent="0.35">
      <c r="A76" s="8" t="s">
        <v>222</v>
      </c>
      <c r="B76" s="8" t="s">
        <v>560</v>
      </c>
      <c r="C76" s="8" t="s">
        <v>561</v>
      </c>
      <c r="D76" s="8" t="s">
        <v>562</v>
      </c>
      <c r="E76" s="8" t="s">
        <v>563</v>
      </c>
      <c r="F76" s="8" t="s">
        <v>70</v>
      </c>
      <c r="G76" s="12">
        <v>3</v>
      </c>
      <c r="H76" s="8" t="s">
        <v>564</v>
      </c>
      <c r="I76" s="8" t="s">
        <v>565</v>
      </c>
      <c r="J76" s="11"/>
    </row>
    <row r="77" spans="1:10" ht="45.75" customHeight="1" x14ac:dyDescent="0.35">
      <c r="A77" s="8" t="s">
        <v>222</v>
      </c>
      <c r="B77" s="25" t="s">
        <v>566</v>
      </c>
      <c r="C77" s="8" t="s">
        <v>567</v>
      </c>
      <c r="D77" s="8" t="s">
        <v>568</v>
      </c>
      <c r="E77" s="8" t="s">
        <v>569</v>
      </c>
      <c r="F77" s="8" t="s">
        <v>70</v>
      </c>
      <c r="G77" s="12">
        <v>3</v>
      </c>
      <c r="H77" s="8" t="s">
        <v>570</v>
      </c>
      <c r="I77" s="8" t="s">
        <v>476</v>
      </c>
      <c r="J77" s="11"/>
    </row>
    <row r="78" spans="1:10" ht="45.75" customHeight="1" x14ac:dyDescent="0.35">
      <c r="A78" s="8" t="s">
        <v>231</v>
      </c>
      <c r="B78" s="8" t="s">
        <v>571</v>
      </c>
      <c r="C78" s="8" t="s">
        <v>572</v>
      </c>
      <c r="D78" s="8" t="s">
        <v>573</v>
      </c>
      <c r="E78" s="8" t="s">
        <v>574</v>
      </c>
      <c r="F78" s="8" t="s">
        <v>575</v>
      </c>
      <c r="G78" s="12">
        <v>3</v>
      </c>
      <c r="H78" s="8" t="s">
        <v>576</v>
      </c>
      <c r="I78" s="8" t="s">
        <v>577</v>
      </c>
      <c r="J78" s="11"/>
    </row>
    <row r="79" spans="1:10" ht="45.75" customHeight="1" x14ac:dyDescent="0.35">
      <c r="A79" s="8" t="s">
        <v>231</v>
      </c>
      <c r="B79" s="8" t="s">
        <v>578</v>
      </c>
      <c r="C79" s="8" t="s">
        <v>579</v>
      </c>
      <c r="D79" s="8" t="s">
        <v>580</v>
      </c>
      <c r="E79" s="8" t="s">
        <v>581</v>
      </c>
      <c r="F79" s="8" t="s">
        <v>582</v>
      </c>
      <c r="G79" s="12">
        <v>3</v>
      </c>
      <c r="H79" s="8" t="s">
        <v>583</v>
      </c>
      <c r="I79" s="8" t="s">
        <v>584</v>
      </c>
      <c r="J79" s="11"/>
    </row>
    <row r="80" spans="1:10" ht="45.75" customHeight="1" x14ac:dyDescent="0.35">
      <c r="A80" s="8" t="s">
        <v>240</v>
      </c>
      <c r="B80" s="8" t="s">
        <v>585</v>
      </c>
      <c r="C80" s="8" t="s">
        <v>586</v>
      </c>
      <c r="D80" s="8" t="s">
        <v>587</v>
      </c>
      <c r="E80" s="8" t="s">
        <v>588</v>
      </c>
      <c r="F80" s="8" t="s">
        <v>70</v>
      </c>
      <c r="G80" s="12">
        <v>3</v>
      </c>
      <c r="H80" s="8" t="s">
        <v>589</v>
      </c>
      <c r="I80" s="8" t="s">
        <v>590</v>
      </c>
      <c r="J80" s="11"/>
    </row>
    <row r="81" spans="1:10" ht="45.75" customHeight="1" x14ac:dyDescent="0.35">
      <c r="A81" s="8" t="s">
        <v>251</v>
      </c>
      <c r="B81" s="8" t="s">
        <v>591</v>
      </c>
      <c r="C81" s="8" t="s">
        <v>592</v>
      </c>
      <c r="D81" s="8" t="s">
        <v>593</v>
      </c>
      <c r="E81" s="8" t="s">
        <v>594</v>
      </c>
      <c r="F81" s="8" t="s">
        <v>595</v>
      </c>
      <c r="G81" s="12">
        <v>3</v>
      </c>
      <c r="H81" s="8" t="s">
        <v>596</v>
      </c>
      <c r="I81" s="8" t="s">
        <v>597</v>
      </c>
      <c r="J81" s="11"/>
    </row>
    <row r="82" spans="1:10" ht="45.75" customHeight="1" x14ac:dyDescent="0.35">
      <c r="A82" s="8" t="s">
        <v>251</v>
      </c>
      <c r="B82" s="8" t="s">
        <v>598</v>
      </c>
      <c r="C82" s="8" t="s">
        <v>599</v>
      </c>
      <c r="D82" s="8" t="s">
        <v>600</v>
      </c>
      <c r="E82" s="8" t="s">
        <v>601</v>
      </c>
      <c r="F82" s="8" t="s">
        <v>70</v>
      </c>
      <c r="G82" s="12">
        <v>3</v>
      </c>
      <c r="H82" s="8" t="s">
        <v>602</v>
      </c>
      <c r="I82" s="8" t="s">
        <v>603</v>
      </c>
      <c r="J82" s="11"/>
    </row>
    <row r="83" spans="1:10" ht="45.75" customHeight="1" x14ac:dyDescent="0.35">
      <c r="A83" s="8" t="s">
        <v>251</v>
      </c>
      <c r="B83" s="8" t="s">
        <v>604</v>
      </c>
      <c r="C83" s="8" t="s">
        <v>605</v>
      </c>
      <c r="D83" s="8" t="s">
        <v>606</v>
      </c>
      <c r="E83" s="8" t="s">
        <v>607</v>
      </c>
      <c r="F83" s="8" t="s">
        <v>70</v>
      </c>
      <c r="G83" s="12">
        <v>3</v>
      </c>
      <c r="H83" s="8" t="s">
        <v>608</v>
      </c>
      <c r="I83" s="8" t="s">
        <v>609</v>
      </c>
      <c r="J83" s="11"/>
    </row>
    <row r="84" spans="1:10" ht="45.75" customHeight="1" x14ac:dyDescent="0.35">
      <c r="A84" s="8" t="s">
        <v>251</v>
      </c>
      <c r="B84" s="8" t="s">
        <v>610</v>
      </c>
      <c r="C84" s="8" t="s">
        <v>611</v>
      </c>
      <c r="D84" s="8" t="s">
        <v>612</v>
      </c>
      <c r="E84" s="8" t="s">
        <v>613</v>
      </c>
      <c r="F84" s="8" t="s">
        <v>70</v>
      </c>
      <c r="G84" s="12">
        <v>3</v>
      </c>
      <c r="H84" s="8" t="s">
        <v>614</v>
      </c>
      <c r="I84" s="8" t="s">
        <v>615</v>
      </c>
      <c r="J84" s="11"/>
    </row>
    <row r="85" spans="1:10" ht="45.75" customHeight="1" x14ac:dyDescent="0.35">
      <c r="A85" s="8" t="s">
        <v>251</v>
      </c>
      <c r="B85" s="8" t="s">
        <v>616</v>
      </c>
      <c r="C85" s="8" t="s">
        <v>617</v>
      </c>
      <c r="D85" s="8" t="s">
        <v>618</v>
      </c>
      <c r="E85" s="8" t="s">
        <v>619</v>
      </c>
      <c r="F85" s="8" t="s">
        <v>70</v>
      </c>
      <c r="G85" s="12">
        <v>3</v>
      </c>
      <c r="H85" s="8" t="s">
        <v>620</v>
      </c>
      <c r="I85" s="8" t="s">
        <v>621</v>
      </c>
      <c r="J85" s="11"/>
    </row>
    <row r="86" spans="1:10" ht="15.75" customHeight="1" x14ac:dyDescent="0.35"/>
    <row r="87" spans="1:10" ht="15.75" customHeight="1" x14ac:dyDescent="0.35"/>
    <row r="88" spans="1:10" ht="15.75" customHeight="1" x14ac:dyDescent="0.35"/>
    <row r="89" spans="1:10" ht="15.75" customHeight="1" x14ac:dyDescent="0.35"/>
    <row r="90" spans="1:10" ht="15.75" customHeight="1" x14ac:dyDescent="0.35"/>
    <row r="91" spans="1:10" ht="15.75" customHeight="1" x14ac:dyDescent="0.35"/>
    <row r="92" spans="1:10" ht="15.75" customHeight="1" x14ac:dyDescent="0.35"/>
    <row r="93" spans="1:10" ht="15.75" customHeight="1" x14ac:dyDescent="0.35"/>
    <row r="94" spans="1:10" ht="15.75" customHeight="1" x14ac:dyDescent="0.35"/>
    <row r="95" spans="1:10" ht="15.75" customHeight="1" x14ac:dyDescent="0.35"/>
    <row r="96" spans="1:10"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autoFilter ref="A1:I85" xr:uid="{00000000-0009-0000-0000-000000000000}"/>
  <conditionalFormatting sqref="G2:G85">
    <cfRule type="containsText" dxfId="11" priority="2" operator="containsText" text="1">
      <formula>NOT(ISERROR(SEARCH(("1"),(G2))))</formula>
    </cfRule>
    <cfRule type="containsText" dxfId="10" priority="3" operator="containsText" text="2">
      <formula>NOT(ISERROR(SEARCH(("2"),(G2))))</formula>
    </cfRule>
    <cfRule type="containsText" dxfId="9" priority="4" operator="containsText" text="3">
      <formula>NOT(ISERROR(SEARCH(("3"),(G2))))</formula>
    </cfRule>
  </conditionalFormatting>
  <conditionalFormatting sqref="J2:J85">
    <cfRule type="containsBlanks" dxfId="8" priority="1">
      <formula>LEN(TRIM(J2))=0</formula>
    </cfRule>
  </conditionalFormatting>
  <dataValidations count="1">
    <dataValidation type="list" allowBlank="1" sqref="G2:G85" xr:uid="{00000000-0002-0000-0000-000000000000}">
      <formula1>"1,2,3,Remove"</formula1>
    </dataValidation>
  </dataValidations>
  <pageMargins left="0.75" right="0.75" top="1"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000"/>
  <sheetViews>
    <sheetView showGridLines="0" workbookViewId="0"/>
  </sheetViews>
  <sheetFormatPr defaultColWidth="14.453125" defaultRowHeight="15" customHeight="1" x14ac:dyDescent="0.35"/>
  <cols>
    <col min="1" max="1" width="3" customWidth="1"/>
    <col min="2" max="2" width="32" customWidth="1"/>
    <col min="3" max="5" width="14" customWidth="1"/>
    <col min="6" max="6" width="16" customWidth="1"/>
    <col min="7" max="26" width="8.7265625" customWidth="1"/>
  </cols>
  <sheetData>
    <row r="2" spans="2:3" ht="20" x14ac:dyDescent="0.4">
      <c r="B2" s="2" t="s">
        <v>1</v>
      </c>
    </row>
    <row r="4" spans="2:3" ht="15.5" x14ac:dyDescent="0.35">
      <c r="B4" s="3" t="s">
        <v>10</v>
      </c>
    </row>
    <row r="5" spans="2:3" ht="14.5" x14ac:dyDescent="0.35">
      <c r="B5" s="6" t="s">
        <v>12</v>
      </c>
      <c r="C5" s="6" t="s">
        <v>13</v>
      </c>
    </row>
    <row r="6" spans="2:3" ht="14.5" x14ac:dyDescent="0.35">
      <c r="B6" s="7" t="s">
        <v>14</v>
      </c>
      <c r="C6" s="14">
        <f>COUNTIF('Asset Map'!$G$2:$G$85,1)</f>
        <v>28</v>
      </c>
    </row>
    <row r="7" spans="2:3" ht="14.5" x14ac:dyDescent="0.35">
      <c r="B7" s="15" t="s">
        <v>39</v>
      </c>
      <c r="C7" s="14">
        <f>COUNTIF('Asset Map'!$G$2:$G$85,2)</f>
        <v>36</v>
      </c>
    </row>
    <row r="8" spans="2:3" ht="14.5" x14ac:dyDescent="0.35">
      <c r="B8" s="18" t="s">
        <v>62</v>
      </c>
      <c r="C8" s="14">
        <f>COUNTIF('Asset Map'!$G$2:$G$85,3)</f>
        <v>20</v>
      </c>
    </row>
    <row r="9" spans="2:3" ht="14.5" x14ac:dyDescent="0.35">
      <c r="B9" s="20" t="s">
        <v>82</v>
      </c>
      <c r="C9" s="23">
        <f>COUNTA('Asset Map'!$B$2:$B$85)</f>
        <v>84</v>
      </c>
    </row>
    <row r="12" spans="2:3" ht="15.5" x14ac:dyDescent="0.35">
      <c r="B12" s="3" t="s">
        <v>101</v>
      </c>
    </row>
    <row r="13" spans="2:3" ht="14.5" x14ac:dyDescent="0.35">
      <c r="B13" s="6" t="s">
        <v>0</v>
      </c>
      <c r="C13" s="6" t="s">
        <v>13</v>
      </c>
    </row>
    <row r="14" spans="2:3" ht="14.5" x14ac:dyDescent="0.35">
      <c r="B14" s="24" t="s">
        <v>15</v>
      </c>
      <c r="C14" s="14">
        <f>COUNTIF('Asset Map'!$A$2:$A$85,"Feeder School (K-5/K-8)")</f>
        <v>14</v>
      </c>
    </row>
    <row r="15" spans="2:3" ht="14.5" x14ac:dyDescent="0.35">
      <c r="B15" s="24" t="s">
        <v>94</v>
      </c>
      <c r="C15" s="14">
        <f>COUNTIF('Asset Map'!$A$2:$A$85,"Faith-Based Organization")</f>
        <v>16</v>
      </c>
    </row>
    <row r="16" spans="2:3" ht="14.5" x14ac:dyDescent="0.35">
      <c r="B16" s="24" t="s">
        <v>135</v>
      </c>
      <c r="C16" s="14">
        <f>COUNTIF('Asset Map'!$A$2:$A$85,"Youth/Community Organization")</f>
        <v>6</v>
      </c>
    </row>
    <row r="17" spans="2:3" ht="14.5" x14ac:dyDescent="0.35">
      <c r="B17" s="24" t="s">
        <v>147</v>
      </c>
      <c r="C17" s="14">
        <f>COUNTIF('Asset Map'!$A$2:$A$85,"Cultural Institution")</f>
        <v>6</v>
      </c>
    </row>
    <row r="18" spans="2:3" ht="14.5" x14ac:dyDescent="0.35">
      <c r="B18" s="24" t="s">
        <v>155</v>
      </c>
      <c r="C18" s="14">
        <f>COUNTIF('Asset Map'!$A$2:$A$85,"Immigrant Advocacy Organization")</f>
        <v>2</v>
      </c>
    </row>
    <row r="19" spans="2:3" ht="14.5" x14ac:dyDescent="0.35">
      <c r="B19" s="24" t="s">
        <v>159</v>
      </c>
      <c r="C19" s="14">
        <f>COUNTIF('Asset Map'!$A$2:$A$85,"Family Services Nonprofit")</f>
        <v>3</v>
      </c>
    </row>
    <row r="20" spans="2:3" ht="14.5" x14ac:dyDescent="0.35">
      <c r="B20" s="24" t="s">
        <v>177</v>
      </c>
      <c r="C20" s="14">
        <f>COUNTIF('Asset Map'!$A$2:$A$85,"Library")</f>
        <v>5</v>
      </c>
    </row>
    <row r="21" spans="2:3" ht="15.75" customHeight="1" x14ac:dyDescent="0.35">
      <c r="B21" s="24" t="s">
        <v>185</v>
      </c>
      <c r="C21" s="14">
        <f>COUNTIF('Asset Map'!$A$2:$A$85,"Recreation Center")</f>
        <v>3</v>
      </c>
    </row>
    <row r="22" spans="2:3" ht="15.75" customHeight="1" x14ac:dyDescent="0.35">
      <c r="B22" s="24" t="s">
        <v>193</v>
      </c>
      <c r="C22" s="14">
        <f>COUNTIF('Asset Map'!$A$2:$A$85,"Early Childhood/Head Start")</f>
        <v>5</v>
      </c>
    </row>
    <row r="23" spans="2:3" ht="15.75" customHeight="1" x14ac:dyDescent="0.35">
      <c r="B23" s="24" t="s">
        <v>204</v>
      </c>
      <c r="C23" s="14">
        <f>COUNTIF('Asset Map'!$A$2:$A$85,"Government/Elected Office")</f>
        <v>4</v>
      </c>
    </row>
    <row r="24" spans="2:3" ht="15.75" customHeight="1" x14ac:dyDescent="0.35">
      <c r="B24" s="24" t="s">
        <v>213</v>
      </c>
      <c r="C24" s="14">
        <f>COUNTIF('Asset Map'!$A$2:$A$85,"NYCHA Development")</f>
        <v>3</v>
      </c>
    </row>
    <row r="25" spans="2:3" ht="15.75" customHeight="1" x14ac:dyDescent="0.35">
      <c r="B25" s="24" t="s">
        <v>222</v>
      </c>
      <c r="C25" s="14">
        <f>COUNTIF('Asset Map'!$A$2:$A$85,"Family/Social Services")</f>
        <v>4</v>
      </c>
    </row>
    <row r="26" spans="2:3" ht="15.75" customHeight="1" x14ac:dyDescent="0.35">
      <c r="B26" s="24" t="s">
        <v>231</v>
      </c>
      <c r="C26" s="14">
        <f>COUNTIF('Asset Map'!$A$2:$A$85,"Local Media")</f>
        <v>3</v>
      </c>
    </row>
    <row r="27" spans="2:3" ht="15.75" customHeight="1" x14ac:dyDescent="0.35">
      <c r="B27" s="24" t="s">
        <v>240</v>
      </c>
      <c r="C27" s="14">
        <f>COUNTIF('Asset Map'!$A$2:$A$85,"Business/Merchant Association")</f>
        <v>3</v>
      </c>
    </row>
    <row r="28" spans="2:3" ht="15.75" customHeight="1" x14ac:dyDescent="0.35">
      <c r="B28" s="24" t="s">
        <v>251</v>
      </c>
      <c r="C28" s="14">
        <f>COUNTIF('Asset Map'!$A$2:$A$85,"Community Gathering Spot")</f>
        <v>7</v>
      </c>
    </row>
    <row r="29" spans="2:3" ht="15.75" customHeight="1" x14ac:dyDescent="0.35">
      <c r="B29" s="20" t="s">
        <v>82</v>
      </c>
      <c r="C29" s="23">
        <f>SUM(C14:C28)</f>
        <v>84</v>
      </c>
    </row>
    <row r="30" spans="2:3" ht="15.75" customHeight="1" x14ac:dyDescent="0.35"/>
    <row r="31" spans="2:3" ht="15.75" customHeight="1" x14ac:dyDescent="0.35"/>
    <row r="32" spans="2:3"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000"/>
  <sheetViews>
    <sheetView showGridLines="0" workbookViewId="0"/>
  </sheetViews>
  <sheetFormatPr defaultColWidth="14.453125" defaultRowHeight="15" customHeight="1" x14ac:dyDescent="0.35"/>
  <cols>
    <col min="1" max="1" width="3" customWidth="1"/>
    <col min="2" max="2" width="26" customWidth="1"/>
    <col min="3" max="3" width="95" customWidth="1"/>
    <col min="4" max="26" width="8.7265625" customWidth="1"/>
  </cols>
  <sheetData>
    <row r="2" spans="2:3" ht="20" x14ac:dyDescent="0.4">
      <c r="B2" s="2" t="s">
        <v>16</v>
      </c>
    </row>
    <row r="3" spans="2:3" ht="14.5" x14ac:dyDescent="0.35">
      <c r="B3" s="9" t="s">
        <v>22</v>
      </c>
    </row>
    <row r="5" spans="2:3" ht="15.5" x14ac:dyDescent="0.35">
      <c r="B5" s="3" t="s">
        <v>24</v>
      </c>
    </row>
    <row r="6" spans="2:3" ht="81" customHeight="1" x14ac:dyDescent="0.35">
      <c r="B6" s="33" t="s">
        <v>26</v>
      </c>
      <c r="C6" s="34"/>
    </row>
    <row r="8" spans="2:3" ht="15.5" x14ac:dyDescent="0.35">
      <c r="B8" s="3" t="s">
        <v>27</v>
      </c>
    </row>
    <row r="9" spans="2:3" ht="31.5" customHeight="1" x14ac:dyDescent="0.35">
      <c r="B9" s="33" t="s">
        <v>31</v>
      </c>
      <c r="C9" s="34"/>
    </row>
    <row r="10" spans="2:3" ht="31.5" customHeight="1" x14ac:dyDescent="0.35">
      <c r="B10" s="33" t="s">
        <v>32</v>
      </c>
      <c r="C10" s="34"/>
    </row>
    <row r="11" spans="2:3" ht="31.5" customHeight="1" x14ac:dyDescent="0.35">
      <c r="B11" s="33" t="s">
        <v>33</v>
      </c>
      <c r="C11" s="34"/>
    </row>
    <row r="12" spans="2:3" ht="31.5" customHeight="1" x14ac:dyDescent="0.35">
      <c r="B12" s="33" t="s">
        <v>37</v>
      </c>
      <c r="C12" s="34"/>
    </row>
    <row r="14" spans="2:3" ht="15.5" x14ac:dyDescent="0.35">
      <c r="B14" s="3" t="s">
        <v>43</v>
      </c>
    </row>
    <row r="16" spans="2:3" ht="15.5" x14ac:dyDescent="0.35">
      <c r="B16" s="3" t="s">
        <v>45</v>
      </c>
    </row>
    <row r="17" spans="2:3" ht="30" customHeight="1" x14ac:dyDescent="0.35">
      <c r="B17" s="17" t="s">
        <v>0</v>
      </c>
      <c r="C17" s="11" t="s">
        <v>54</v>
      </c>
    </row>
    <row r="18" spans="2:3" ht="30" customHeight="1" x14ac:dyDescent="0.35">
      <c r="B18" s="17" t="s">
        <v>2</v>
      </c>
      <c r="C18" s="11" t="s">
        <v>60</v>
      </c>
    </row>
    <row r="19" spans="2:3" ht="69" customHeight="1" x14ac:dyDescent="0.35">
      <c r="B19" s="19" t="s">
        <v>69</v>
      </c>
      <c r="C19" s="11" t="s">
        <v>78</v>
      </c>
    </row>
    <row r="20" spans="2:3" ht="69" customHeight="1" x14ac:dyDescent="0.35">
      <c r="B20" s="21" t="s">
        <v>85</v>
      </c>
      <c r="C20" s="11" t="s">
        <v>90</v>
      </c>
    </row>
    <row r="21" spans="2:3" ht="69" customHeight="1" x14ac:dyDescent="0.35">
      <c r="B21" s="22" t="s">
        <v>93</v>
      </c>
      <c r="C21" s="11" t="s">
        <v>97</v>
      </c>
    </row>
    <row r="22" spans="2:3" ht="30" customHeight="1" x14ac:dyDescent="0.35">
      <c r="B22" s="17" t="s">
        <v>3</v>
      </c>
      <c r="C22" s="11" t="s">
        <v>102</v>
      </c>
    </row>
    <row r="23" spans="2:3" ht="30" customHeight="1" x14ac:dyDescent="0.35">
      <c r="B23" s="17" t="s">
        <v>4</v>
      </c>
      <c r="C23" s="11" t="s">
        <v>105</v>
      </c>
    </row>
    <row r="24" spans="2:3" ht="30" customHeight="1" x14ac:dyDescent="0.35">
      <c r="B24" s="17" t="s">
        <v>5</v>
      </c>
      <c r="C24" s="11" t="s">
        <v>107</v>
      </c>
    </row>
    <row r="25" spans="2:3" ht="30" customHeight="1" x14ac:dyDescent="0.35">
      <c r="B25" s="17" t="s">
        <v>6</v>
      </c>
      <c r="C25" s="11" t="s">
        <v>112</v>
      </c>
    </row>
    <row r="26" spans="2:3" ht="30" customHeight="1" x14ac:dyDescent="0.35">
      <c r="B26" s="17" t="s">
        <v>7</v>
      </c>
      <c r="C26" s="11" t="s">
        <v>114</v>
      </c>
    </row>
    <row r="27" spans="2:3" ht="30" customHeight="1" x14ac:dyDescent="0.35">
      <c r="B27" s="17" t="s">
        <v>8</v>
      </c>
      <c r="C27" s="11" t="s">
        <v>121</v>
      </c>
    </row>
    <row r="28" spans="2:3" ht="30" customHeight="1" x14ac:dyDescent="0.35">
      <c r="B28" s="17" t="s">
        <v>9</v>
      </c>
      <c r="C28" s="11" t="s">
        <v>124</v>
      </c>
    </row>
    <row r="29" spans="2:3" ht="15.75" customHeight="1" x14ac:dyDescent="0.35"/>
    <row r="30" spans="2:3" ht="15.75" customHeight="1" x14ac:dyDescent="0.35">
      <c r="B30" s="3" t="s">
        <v>125</v>
      </c>
    </row>
    <row r="31" spans="2:3" ht="60" customHeight="1" x14ac:dyDescent="0.35">
      <c r="B31" s="35" t="s">
        <v>131</v>
      </c>
      <c r="C31" s="34"/>
    </row>
    <row r="32" spans="2:3"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6">
    <mergeCell ref="B31:C31"/>
    <mergeCell ref="B6:C6"/>
    <mergeCell ref="B9:C9"/>
    <mergeCell ref="B10:C10"/>
    <mergeCell ref="B11:C11"/>
    <mergeCell ref="B12:C12"/>
  </mergeCells>
  <pageMargins left="0.75" right="0.75" top="1" bottom="1"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A86E8"/>
  </sheetPr>
  <dimension ref="B2:F1000"/>
  <sheetViews>
    <sheetView showGridLines="0" workbookViewId="0"/>
  </sheetViews>
  <sheetFormatPr defaultColWidth="14.453125" defaultRowHeight="15" customHeight="1" x14ac:dyDescent="0.35"/>
  <cols>
    <col min="1" max="1" width="3" customWidth="1"/>
    <col min="2" max="2" width="35.26953125" customWidth="1"/>
    <col min="3" max="3" width="4" customWidth="1"/>
    <col min="4" max="4" width="33" customWidth="1"/>
    <col min="5" max="5" width="4" customWidth="1"/>
    <col min="6" max="6" width="60" customWidth="1"/>
    <col min="7" max="26" width="8.7265625" customWidth="1"/>
  </cols>
  <sheetData>
    <row r="2" spans="2:6" ht="39" customHeight="1" x14ac:dyDescent="0.4">
      <c r="B2" s="2" t="s">
        <v>23</v>
      </c>
      <c r="F2" s="10" t="s">
        <v>25</v>
      </c>
    </row>
    <row r="4" spans="2:6" ht="15.5" x14ac:dyDescent="0.35">
      <c r="B4" s="13" t="s">
        <v>28</v>
      </c>
      <c r="D4" s="13" t="s">
        <v>34</v>
      </c>
    </row>
    <row r="5" spans="2:6" ht="14.5" x14ac:dyDescent="0.35">
      <c r="B5" s="16" t="s">
        <v>41</v>
      </c>
      <c r="D5" s="16" t="s">
        <v>49</v>
      </c>
    </row>
    <row r="6" spans="2:6" ht="14.5" x14ac:dyDescent="0.35">
      <c r="B6" s="16" t="s">
        <v>52</v>
      </c>
      <c r="D6" s="16" t="s">
        <v>55</v>
      </c>
    </row>
    <row r="7" spans="2:6" ht="14.5" x14ac:dyDescent="0.35">
      <c r="B7" s="16" t="s">
        <v>57</v>
      </c>
      <c r="D7" s="16" t="s">
        <v>59</v>
      </c>
    </row>
    <row r="8" spans="2:6" ht="14.5" x14ac:dyDescent="0.35">
      <c r="B8" s="16" t="s">
        <v>61</v>
      </c>
      <c r="D8" s="16" t="s">
        <v>63</v>
      </c>
    </row>
    <row r="9" spans="2:6" ht="14.5" x14ac:dyDescent="0.35">
      <c r="B9" s="16" t="s">
        <v>66</v>
      </c>
    </row>
    <row r="10" spans="2:6" ht="14.5" x14ac:dyDescent="0.35">
      <c r="B10" s="16" t="s">
        <v>71</v>
      </c>
    </row>
    <row r="11" spans="2:6" ht="14.5" x14ac:dyDescent="0.35">
      <c r="B11" s="16" t="s">
        <v>73</v>
      </c>
    </row>
    <row r="14" spans="2:6" ht="15.5" x14ac:dyDescent="0.35">
      <c r="B14" s="3" t="s">
        <v>75</v>
      </c>
    </row>
    <row r="15" spans="2:6" ht="60" customHeight="1" x14ac:dyDescent="0.35">
      <c r="B15" s="33" t="s">
        <v>83</v>
      </c>
      <c r="C15" s="34"/>
      <c r="D15" s="34"/>
      <c r="E15" s="34"/>
      <c r="F15" s="34"/>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
    <mergeCell ref="B15:F15"/>
  </mergeCells>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sheetPr>
  <dimension ref="A1:Q1000"/>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4.453125" defaultRowHeight="15" customHeight="1" x14ac:dyDescent="0.35"/>
  <cols>
    <col min="1" max="1" width="11.81640625" customWidth="1"/>
    <col min="2" max="2" width="41.7265625" customWidth="1"/>
    <col min="3" max="3" width="24" customWidth="1"/>
    <col min="4" max="4" width="15" customWidth="1"/>
    <col min="5" max="5" width="22" customWidth="1"/>
    <col min="6" max="6" width="18" customWidth="1"/>
    <col min="7" max="7" width="16" customWidth="1"/>
    <col min="8" max="8" width="13" customWidth="1"/>
    <col min="9" max="9" width="15" customWidth="1"/>
    <col min="10" max="10" width="13" customWidth="1"/>
    <col min="11" max="11" width="15" customWidth="1"/>
    <col min="12" max="12" width="13" customWidth="1"/>
    <col min="13" max="14" width="15" customWidth="1"/>
    <col min="15" max="15" width="13" customWidth="1"/>
    <col min="16" max="16" width="40" customWidth="1"/>
    <col min="17" max="17" width="15" customWidth="1"/>
    <col min="18" max="26" width="8.7265625" customWidth="1"/>
  </cols>
  <sheetData>
    <row r="1" spans="1:17" ht="54" customHeight="1" x14ac:dyDescent="0.35">
      <c r="A1" s="1" t="s">
        <v>12</v>
      </c>
      <c r="B1" s="1" t="s">
        <v>432</v>
      </c>
      <c r="C1" s="1" t="s">
        <v>0</v>
      </c>
      <c r="D1" s="1" t="s">
        <v>5</v>
      </c>
      <c r="E1" s="1" t="s">
        <v>6</v>
      </c>
      <c r="F1" s="1" t="s">
        <v>441</v>
      </c>
      <c r="G1" s="1" t="s">
        <v>443</v>
      </c>
      <c r="H1" s="26" t="s">
        <v>448</v>
      </c>
      <c r="I1" s="26" t="s">
        <v>456</v>
      </c>
      <c r="J1" s="26" t="s">
        <v>458</v>
      </c>
      <c r="K1" s="26" t="s">
        <v>460</v>
      </c>
      <c r="L1" s="26" t="s">
        <v>462</v>
      </c>
      <c r="M1" s="26" t="s">
        <v>464</v>
      </c>
      <c r="N1" s="26" t="s">
        <v>465</v>
      </c>
      <c r="O1" s="26" t="s">
        <v>468</v>
      </c>
      <c r="P1" s="1" t="s">
        <v>469</v>
      </c>
      <c r="Q1" s="1" t="s">
        <v>471</v>
      </c>
    </row>
    <row r="2" spans="1:17" ht="31.5" customHeight="1" x14ac:dyDescent="0.35">
      <c r="A2" s="12">
        <f t="array" ref="A2">IFERROR(INDEX('Asset Map'!$G:$G,MATCH($B2,'Asset Map'!$B:$B,0)),"")</f>
        <v>1</v>
      </c>
      <c r="B2" s="8" t="s">
        <v>254</v>
      </c>
      <c r="C2" s="8" t="str">
        <f t="array" ref="C2">IFERROR(INDEX('Asset Map'!$A:$A,MATCH($B2,'Asset Map'!$B:$B,0)),"")</f>
        <v>Business/Merchant Association</v>
      </c>
      <c r="D2" s="8" t="str">
        <f t="array" ref="D2">IFERROR(INDEX('Asset Map'!$E:$E,MATCH($B2,'Asset Map'!$B:$B,0)),"")</f>
        <v>(212) 862-7200</v>
      </c>
      <c r="E2" s="8" t="str">
        <f t="array" ref="E2">IFERROR(INDEX('Asset Map'!$F:$F,MATCH($B2,'Asset Map'!$B:$B,0)),"")</f>
        <v>Winston Majette, Executive Director</v>
      </c>
      <c r="F2" s="27"/>
      <c r="G2" s="12" t="str">
        <f t="shared" ref="G2:G85" si="0">IF($M2&lt;&gt;"",$M2,IF($K2&lt;&gt;"",$K2,IF($I2&lt;&gt;"",$I2,"Not Started")))</f>
        <v>Not Started</v>
      </c>
      <c r="H2" s="28"/>
      <c r="I2" s="29"/>
      <c r="J2" s="28"/>
      <c r="K2" s="29"/>
      <c r="L2" s="28"/>
      <c r="M2" s="29"/>
      <c r="N2" s="28" t="str">
        <f t="shared" ref="N2:N85" si="1">IF(COUNT($H2,$J2,$L2)=0,"",MAX($H2,$J2,$L2))</f>
        <v/>
      </c>
      <c r="O2" s="30">
        <f t="shared" ref="O2:O85" si="2">COUNT($H2,$J2,$L2)</f>
        <v>0</v>
      </c>
      <c r="P2" s="8"/>
      <c r="Q2" s="31"/>
    </row>
    <row r="3" spans="1:17" ht="31.5" customHeight="1" x14ac:dyDescent="0.35">
      <c r="A3" s="12">
        <f t="array" ref="A3">IFERROR(INDEX('Asset Map'!$G:$G,MATCH($B3,'Asset Map'!$B:$B,0)),"")</f>
        <v>1</v>
      </c>
      <c r="B3" s="8" t="s">
        <v>199</v>
      </c>
      <c r="C3" s="8" t="str">
        <f t="array" ref="C3">IFERROR(INDEX('Asset Map'!$A:$A,MATCH($B3,'Asset Map'!$B:$B,0)),"")</f>
        <v>Cultural Institution</v>
      </c>
      <c r="D3" s="8" t="str">
        <f t="array" ref="D3">IFERROR(INDEX('Asset Map'!$E:$E,MATCH($B3,'Asset Map'!$B:$B,0)),"")</f>
        <v>(212) 531-5300</v>
      </c>
      <c r="E3" s="8" t="str">
        <f t="array" ref="E3">IFERROR(INDEX('Asset Map'!$F:$F,MATCH($B3,'Asset Map'!$B:$B,0)),"")</f>
        <v>school.programs@apollotheater.org</v>
      </c>
      <c r="F3" s="27"/>
      <c r="G3" s="12" t="str">
        <f t="shared" si="0"/>
        <v>Not Started</v>
      </c>
      <c r="H3" s="28"/>
      <c r="I3" s="29"/>
      <c r="J3" s="28"/>
      <c r="K3" s="29"/>
      <c r="L3" s="28"/>
      <c r="M3" s="29"/>
      <c r="N3" s="28" t="str">
        <f t="shared" si="1"/>
        <v/>
      </c>
      <c r="O3" s="30">
        <f t="shared" si="2"/>
        <v>0</v>
      </c>
      <c r="P3" s="8"/>
      <c r="Q3" s="31"/>
    </row>
    <row r="4" spans="1:17" ht="31.5" customHeight="1" x14ac:dyDescent="0.35">
      <c r="A4" s="12">
        <f t="array" ref="A4">IFERROR(INDEX('Asset Map'!$G:$G,MATCH($B4,'Asset Map'!$B:$B,0)),"")</f>
        <v>1</v>
      </c>
      <c r="B4" s="8" t="s">
        <v>214</v>
      </c>
      <c r="C4" s="8" t="str">
        <f t="array" ref="C4">IFERROR(INDEX('Asset Map'!$A:$A,MATCH($B4,'Asset Map'!$B:$B,0)),"")</f>
        <v>Cultural Institution</v>
      </c>
      <c r="D4" s="8" t="str">
        <f t="array" ref="D4">IFERROR(INDEX('Asset Map'!$E:$E,MATCH($B4,'Asset Map'!$B:$B,0)),"")</f>
        <v>Unconfirmed (email only: DTHinfo@dancetheatreofharlem.org)</v>
      </c>
      <c r="E4" s="8" t="str">
        <f t="array" ref="E4">IFERROR(INDEX('Asset Map'!$F:$F,MATCH($B4,'Asset Map'!$B:$B,0)),"")</f>
        <v>Not publicly listed</v>
      </c>
      <c r="F4" s="27"/>
      <c r="G4" s="12" t="str">
        <f t="shared" si="0"/>
        <v>Not Started</v>
      </c>
      <c r="H4" s="28"/>
      <c r="I4" s="29"/>
      <c r="J4" s="28"/>
      <c r="K4" s="29"/>
      <c r="L4" s="28"/>
      <c r="M4" s="29"/>
      <c r="N4" s="28" t="str">
        <f t="shared" si="1"/>
        <v/>
      </c>
      <c r="O4" s="30">
        <f t="shared" si="2"/>
        <v>0</v>
      </c>
      <c r="P4" s="8"/>
      <c r="Q4" s="31"/>
    </row>
    <row r="5" spans="1:17" ht="31.5" customHeight="1" x14ac:dyDescent="0.35">
      <c r="A5" s="12">
        <f t="array" ref="A5">IFERROR(INDEX('Asset Map'!$G:$G,MATCH($B5,'Asset Map'!$B:$B,0)),"")</f>
        <v>1</v>
      </c>
      <c r="B5" s="8" t="s">
        <v>207</v>
      </c>
      <c r="C5" s="8" t="str">
        <f t="array" ref="C5">IFERROR(INDEX('Asset Map'!$A:$A,MATCH($B5,'Asset Map'!$B:$B,0)),"")</f>
        <v>Cultural Institution</v>
      </c>
      <c r="D5" s="8" t="str">
        <f t="array" ref="D5">IFERROR(INDEX('Asset Map'!$E:$E,MATCH($B5,'Asset Map'!$B:$B,0)),"")</f>
        <v>(212) 281-9240</v>
      </c>
      <c r="E5" s="8" t="str">
        <f t="array" ref="E5">IFERROR(INDEX('Asset Map'!$F:$F,MATCH($B5,'Asset Map'!$B:$B,0)),"")</f>
        <v>Not publicly listed</v>
      </c>
      <c r="F5" s="27"/>
      <c r="G5" s="12" t="str">
        <f t="shared" si="0"/>
        <v>Not Started</v>
      </c>
      <c r="H5" s="28"/>
      <c r="I5" s="29"/>
      <c r="J5" s="28"/>
      <c r="K5" s="29"/>
      <c r="L5" s="28"/>
      <c r="M5" s="29"/>
      <c r="N5" s="28" t="str">
        <f t="shared" si="1"/>
        <v/>
      </c>
      <c r="O5" s="30">
        <f t="shared" si="2"/>
        <v>0</v>
      </c>
      <c r="P5" s="8"/>
      <c r="Q5" s="31"/>
    </row>
    <row r="6" spans="1:17" ht="31.5" customHeight="1" x14ac:dyDescent="0.35">
      <c r="A6" s="12">
        <f t="array" ref="A6">IFERROR(INDEX('Asset Map'!$G:$G,MATCH($B6,'Asset Map'!$B:$B,0)),"")</f>
        <v>1</v>
      </c>
      <c r="B6" s="8" t="s">
        <v>95</v>
      </c>
      <c r="C6" s="8" t="str">
        <f t="array" ref="C6">IFERROR(INDEX('Asset Map'!$A:$A,MATCH($B6,'Asset Map'!$B:$B,0)),"")</f>
        <v>Faith-Based Organization</v>
      </c>
      <c r="D6" s="8" t="str">
        <f t="array" ref="D6">IFERROR(INDEX('Asset Map'!$E:$E,MATCH($B6,'Asset Map'!$B:$B,0)),"")</f>
        <v>(212) 862-7474</v>
      </c>
      <c r="E6" s="8" t="str">
        <f t="array" ref="E6">IFERROR(INDEX('Asset Map'!$F:$F,MATCH($B6,'Asset Map'!$B:$B,0)),"")</f>
        <v>Rev. Dr. Kevin R. Johnson, Senior Pastor</v>
      </c>
      <c r="F6" s="27"/>
      <c r="G6" s="12" t="str">
        <f t="shared" si="0"/>
        <v>Not Started</v>
      </c>
      <c r="H6" s="28"/>
      <c r="I6" s="29"/>
      <c r="J6" s="28"/>
      <c r="K6" s="29"/>
      <c r="L6" s="28"/>
      <c r="M6" s="29"/>
      <c r="N6" s="28" t="str">
        <f t="shared" si="1"/>
        <v/>
      </c>
      <c r="O6" s="30">
        <f t="shared" si="2"/>
        <v>0</v>
      </c>
      <c r="P6" s="8"/>
      <c r="Q6" s="31"/>
    </row>
    <row r="7" spans="1:17" ht="31.5" customHeight="1" x14ac:dyDescent="0.35">
      <c r="A7" s="12">
        <f t="array" ref="A7">IFERROR(INDEX('Asset Map'!$G:$G,MATCH($B7,'Asset Map'!$B:$B,0)),"")</f>
        <v>1</v>
      </c>
      <c r="B7" s="8" t="s">
        <v>150</v>
      </c>
      <c r="C7" s="8" t="str">
        <f t="array" ref="C7">IFERROR(INDEX('Asset Map'!$A:$A,MATCH($B7,'Asset Map'!$B:$B,0)),"")</f>
        <v>Faith-Based Organization</v>
      </c>
      <c r="D7" s="8" t="str">
        <f t="array" ref="D7">IFERROR(INDEX('Asset Map'!$E:$E,MATCH($B7,'Asset Map'!$B:$B,0)),"")</f>
        <v>(212) 222-2324</v>
      </c>
      <c r="E7" s="8" t="str">
        <f t="array" ref="E7">IFERROR(INDEX('Asset Map'!$F:$F,MATCH($B7,'Asset Map'!$B:$B,0)),"")</f>
        <v>Rev. Dr. Shon T. Adkins, Senior Pastor; Rev. LaKisha Williams, Youth Ministry</v>
      </c>
      <c r="F7" s="27"/>
      <c r="G7" s="12" t="str">
        <f t="shared" si="0"/>
        <v>Not Started</v>
      </c>
      <c r="H7" s="28"/>
      <c r="I7" s="29"/>
      <c r="J7" s="28"/>
      <c r="K7" s="29"/>
      <c r="L7" s="28"/>
      <c r="M7" s="29"/>
      <c r="N7" s="28" t="str">
        <f t="shared" si="1"/>
        <v/>
      </c>
      <c r="O7" s="30">
        <f t="shared" si="2"/>
        <v>0</v>
      </c>
      <c r="P7" s="8"/>
      <c r="Q7" s="31"/>
    </row>
    <row r="8" spans="1:17" ht="31.5" customHeight="1" x14ac:dyDescent="0.35">
      <c r="A8" s="12">
        <f t="array" ref="A8">IFERROR(INDEX('Asset Map'!$G:$G,MATCH($B8,'Asset Map'!$B:$B,0)),"")</f>
        <v>1</v>
      </c>
      <c r="B8" s="8" t="s">
        <v>134</v>
      </c>
      <c r="C8" s="8" t="str">
        <f t="array" ref="C8">IFERROR(INDEX('Asset Map'!$A:$A,MATCH($B8,'Asset Map'!$B:$B,0)),"")</f>
        <v>Faith-Based Organization</v>
      </c>
      <c r="D8" s="8" t="str">
        <f t="array" ref="D8">IFERROR(INDEX('Asset Map'!$E:$E,MATCH($B8,'Asset Map'!$B:$B,0)),"")</f>
        <v>(212) 860-1510</v>
      </c>
      <c r="E8" s="8" t="str">
        <f t="array" ref="E8">IFERROR(INDEX('Asset Map'!$F:$F,MATCH($B8,'Asset Map'!$B:$B,0)),"")</f>
        <v>Bishop Carlton Theophilus Brown, Senior Pastor</v>
      </c>
      <c r="F8" s="27"/>
      <c r="G8" s="12" t="str">
        <f t="shared" si="0"/>
        <v>Not Started</v>
      </c>
      <c r="H8" s="28"/>
      <c r="I8" s="29"/>
      <c r="J8" s="28"/>
      <c r="K8" s="29"/>
      <c r="L8" s="28"/>
      <c r="M8" s="29"/>
      <c r="N8" s="28" t="str">
        <f t="shared" si="1"/>
        <v/>
      </c>
      <c r="O8" s="30">
        <f t="shared" si="2"/>
        <v>0</v>
      </c>
      <c r="P8" s="8"/>
      <c r="Q8" s="31"/>
    </row>
    <row r="9" spans="1:17" ht="31.5" customHeight="1" x14ac:dyDescent="0.35">
      <c r="A9" s="12">
        <f t="array" ref="A9">IFERROR(INDEX('Asset Map'!$G:$G,MATCH($B9,'Asset Map'!$B:$B,0)),"")</f>
        <v>1</v>
      </c>
      <c r="B9" s="8" t="s">
        <v>116</v>
      </c>
      <c r="C9" s="8" t="str">
        <f t="array" ref="C9">IFERROR(INDEX('Asset Map'!$A:$A,MATCH($B9,'Asset Map'!$B:$B,0)),"")</f>
        <v>Faith-Based Organization</v>
      </c>
      <c r="D9" s="8" t="str">
        <f t="array" ref="D9">IFERROR(INDEX('Asset Map'!$E:$E,MATCH($B9,'Asset Map'!$B:$B,0)),"")</f>
        <v>(212) 234-6767</v>
      </c>
      <c r="E9" s="8" t="str">
        <f t="array" ref="E9">IFERROR(INDEX('Asset Map'!$F:$F,MATCH($B9,'Asset Map'!$B:$B,0)),"")</f>
        <v>Rev. Dr. Jesse T. Williams, Jr., Senior Pastor</v>
      </c>
      <c r="F9" s="27"/>
      <c r="G9" s="12" t="str">
        <f t="shared" si="0"/>
        <v>Not Started</v>
      </c>
      <c r="H9" s="28"/>
      <c r="I9" s="29"/>
      <c r="J9" s="28"/>
      <c r="K9" s="29"/>
      <c r="L9" s="28"/>
      <c r="M9" s="29"/>
      <c r="N9" s="28" t="str">
        <f t="shared" si="1"/>
        <v/>
      </c>
      <c r="O9" s="30">
        <f t="shared" si="2"/>
        <v>0</v>
      </c>
      <c r="P9" s="8"/>
      <c r="Q9" s="31"/>
    </row>
    <row r="10" spans="1:17" ht="31.5" customHeight="1" x14ac:dyDescent="0.35">
      <c r="A10" s="12">
        <f t="array" ref="A10">IFERROR(INDEX('Asset Map'!$G:$G,MATCH($B10,'Asset Map'!$B:$B,0)),"")</f>
        <v>1</v>
      </c>
      <c r="B10" s="8" t="s">
        <v>126</v>
      </c>
      <c r="C10" s="8" t="str">
        <f t="array" ref="C10">IFERROR(INDEX('Asset Map'!$A:$A,MATCH($B10,'Asset Map'!$B:$B,0)),"")</f>
        <v>Faith-Based Organization</v>
      </c>
      <c r="D10" s="8" t="str">
        <f t="array" ref="D10">IFERROR(INDEX('Asset Map'!$E:$E,MATCH($B10,'Asset Map'!$B:$B,0)),"")</f>
        <v>(212) 864-5976</v>
      </c>
      <c r="E10" s="8" t="str">
        <f t="array" ref="E10">IFERROR(INDEX('Asset Map'!$F:$F,MATCH($B10,'Asset Map'!$B:$B,0)),"")</f>
        <v>Rev. Michael A. Walrond, Jr., Senior Pastor</v>
      </c>
      <c r="F10" s="27"/>
      <c r="G10" s="12" t="str">
        <f t="shared" si="0"/>
        <v>Not Started</v>
      </c>
      <c r="H10" s="28"/>
      <c r="I10" s="29"/>
      <c r="J10" s="28"/>
      <c r="K10" s="29"/>
      <c r="L10" s="28"/>
      <c r="M10" s="29"/>
      <c r="N10" s="28" t="str">
        <f t="shared" si="1"/>
        <v/>
      </c>
      <c r="O10" s="30">
        <f t="shared" si="2"/>
        <v>0</v>
      </c>
      <c r="P10" s="8"/>
      <c r="Q10" s="31"/>
    </row>
    <row r="11" spans="1:17" ht="31.5" customHeight="1" x14ac:dyDescent="0.35">
      <c r="A11" s="12">
        <f t="array" ref="A11">IFERROR(INDEX('Asset Map'!$G:$G,MATCH($B11,'Asset Map'!$B:$B,0)),"")</f>
        <v>1</v>
      </c>
      <c r="B11" s="8" t="s">
        <v>106</v>
      </c>
      <c r="C11" s="8" t="str">
        <f t="array" ref="C11">IFERROR(INDEX('Asset Map'!$A:$A,MATCH($B11,'Asset Map'!$B:$B,0)),"")</f>
        <v>Faith-Based Organization</v>
      </c>
      <c r="D11" s="8" t="str">
        <f t="array" ref="D11">IFERROR(INDEX('Asset Map'!$E:$E,MATCH($B11,'Asset Map'!$B:$B,0)),"")</f>
        <v>(212) 234-5700</v>
      </c>
      <c r="E11" s="8" t="str">
        <f t="array" ref="E11">IFERROR(INDEX('Asset Map'!$F:$F,MATCH($B11,'Asset Map'!$B:$B,0)),"")</f>
        <v>Rev. Dr. Malcolm J. Byrd, Senior Pastor</v>
      </c>
      <c r="F11" s="27"/>
      <c r="G11" s="12" t="str">
        <f t="shared" si="0"/>
        <v>Not Started</v>
      </c>
      <c r="H11" s="28"/>
      <c r="I11" s="29"/>
      <c r="J11" s="28"/>
      <c r="K11" s="29"/>
      <c r="L11" s="28"/>
      <c r="M11" s="29"/>
      <c r="N11" s="28" t="str">
        <f t="shared" si="1"/>
        <v/>
      </c>
      <c r="O11" s="30">
        <f t="shared" si="2"/>
        <v>0</v>
      </c>
      <c r="P11" s="8"/>
      <c r="Q11" s="31"/>
    </row>
    <row r="12" spans="1:17" ht="31.5" customHeight="1" x14ac:dyDescent="0.35">
      <c r="A12" s="12">
        <f t="array" ref="A12">IFERROR(INDEX('Asset Map'!$G:$G,MATCH($B12,'Asset Map'!$B:$B,0)),"")</f>
        <v>1</v>
      </c>
      <c r="B12" s="8" t="s">
        <v>142</v>
      </c>
      <c r="C12" s="8" t="str">
        <f t="array" ref="C12">IFERROR(INDEX('Asset Map'!$A:$A,MATCH($B12,'Asset Map'!$B:$B,0)),"")</f>
        <v>Faith-Based Organization</v>
      </c>
      <c r="D12" s="8" t="str">
        <f t="array" ref="D12">IFERROR(INDEX('Asset Map'!$E:$E,MATCH($B12,'Asset Map'!$B:$B,0)),"")</f>
        <v>(212) 281-2100</v>
      </c>
      <c r="E12" s="8" t="str">
        <f t="array" ref="E12">IFERROR(INDEX('Asset Map'!$F:$F,MATCH($B12,'Asset Map'!$B:$B,0)),"")</f>
        <v>Rev. Willem Klaver, Pastor</v>
      </c>
      <c r="F12" s="27"/>
      <c r="G12" s="12" t="str">
        <f t="shared" si="0"/>
        <v>Not Started</v>
      </c>
      <c r="H12" s="28"/>
      <c r="I12" s="29"/>
      <c r="J12" s="28"/>
      <c r="K12" s="29"/>
      <c r="L12" s="28"/>
      <c r="M12" s="29"/>
      <c r="N12" s="28" t="str">
        <f t="shared" si="1"/>
        <v/>
      </c>
      <c r="O12" s="30">
        <f t="shared" si="2"/>
        <v>0</v>
      </c>
      <c r="P12" s="8"/>
      <c r="Q12" s="31"/>
    </row>
    <row r="13" spans="1:17" ht="31.5" customHeight="1" x14ac:dyDescent="0.35">
      <c r="A13" s="12">
        <f t="array" ref="A13">IFERROR(INDEX('Asset Map'!$G:$G,MATCH($B13,'Asset Map'!$B:$B,0)),"")</f>
        <v>1</v>
      </c>
      <c r="B13" s="8" t="s">
        <v>76</v>
      </c>
      <c r="C13" s="8" t="str">
        <f t="array" ref="C13">IFERROR(INDEX('Asset Map'!$A:$A,MATCH($B13,'Asset Map'!$B:$B,0)),"")</f>
        <v>Feeder School (K-5/K-8)</v>
      </c>
      <c r="D13" s="8" t="str">
        <f t="array" ref="D13">IFERROR(INDEX('Asset Map'!$E:$E,MATCH($B13,'Asset Map'!$B:$B,0)),"")</f>
        <v>(212) 360-3230</v>
      </c>
      <c r="E13" s="8" t="str">
        <f t="array" ref="E13">IFERROR(INDEX('Asset Map'!$F:$F,MATCH($B13,'Asset Map'!$B:$B,0)),"")</f>
        <v>Not publicly listed</v>
      </c>
      <c r="F13" s="27"/>
      <c r="G13" s="12" t="str">
        <f t="shared" si="0"/>
        <v>Not Started</v>
      </c>
      <c r="H13" s="28"/>
      <c r="I13" s="29"/>
      <c r="J13" s="28"/>
      <c r="K13" s="29"/>
      <c r="L13" s="28"/>
      <c r="M13" s="29"/>
      <c r="N13" s="28" t="str">
        <f t="shared" si="1"/>
        <v/>
      </c>
      <c r="O13" s="30">
        <f t="shared" si="2"/>
        <v>0</v>
      </c>
      <c r="P13" s="8"/>
      <c r="Q13" s="31"/>
    </row>
    <row r="14" spans="1:17" ht="31.5" customHeight="1" x14ac:dyDescent="0.35">
      <c r="A14" s="12">
        <f t="array" ref="A14">IFERROR(INDEX('Asset Map'!$G:$G,MATCH($B14,'Asset Map'!$B:$B,0)),"")</f>
        <v>1</v>
      </c>
      <c r="B14" s="8" t="s">
        <v>64</v>
      </c>
      <c r="C14" s="8" t="str">
        <f t="array" ref="C14">IFERROR(INDEX('Asset Map'!$A:$A,MATCH($B14,'Asset Map'!$B:$B,0)),"")</f>
        <v>Feeder School (K-5/K-8)</v>
      </c>
      <c r="D14" s="8" t="str">
        <f t="array" ref="D14">IFERROR(INDEX('Asset Map'!$E:$E,MATCH($B14,'Asset Map'!$B:$B,0)),"")</f>
        <v>(212) 348-2600</v>
      </c>
      <c r="E14" s="8" t="str">
        <f t="array" ref="E14">IFERROR(INDEX('Asset Map'!$F:$F,MATCH($B14,'Asset Map'!$B:$B,0)),"")</f>
        <v>Not publicly listed</v>
      </c>
      <c r="F14" s="27"/>
      <c r="G14" s="12" t="str">
        <f t="shared" si="0"/>
        <v>Not Started</v>
      </c>
      <c r="H14" s="28"/>
      <c r="I14" s="29"/>
      <c r="J14" s="28"/>
      <c r="K14" s="29"/>
      <c r="L14" s="28"/>
      <c r="M14" s="29"/>
      <c r="N14" s="28" t="str">
        <f t="shared" si="1"/>
        <v/>
      </c>
      <c r="O14" s="30">
        <f t="shared" si="2"/>
        <v>0</v>
      </c>
      <c r="P14" s="8"/>
      <c r="Q14" s="31"/>
    </row>
    <row r="15" spans="1:17" ht="31.5" customHeight="1" x14ac:dyDescent="0.35">
      <c r="A15" s="12">
        <f t="array" ref="A15">IFERROR(INDEX('Asset Map'!$G:$G,MATCH($B15,'Asset Map'!$B:$B,0)),"")</f>
        <v>1</v>
      </c>
      <c r="B15" s="8" t="s">
        <v>35</v>
      </c>
      <c r="C15" s="8" t="str">
        <f t="array" ref="C15">IFERROR(INDEX('Asset Map'!$A:$A,MATCH($B15,'Asset Map'!$B:$B,0)),"")</f>
        <v>Feeder School (K-5/K-8)</v>
      </c>
      <c r="D15" s="8" t="str">
        <f t="array" ref="D15">IFERROR(INDEX('Asset Map'!$E:$E,MATCH($B15,'Asset Map'!$B:$B,0)),"")</f>
        <v>(212) 864-2400</v>
      </c>
      <c r="E15" s="8" t="str">
        <f t="array" ref="E15">IFERROR(INDEX('Asset Map'!$F:$F,MATCH($B15,'Asset Map'!$B:$B,0)),"")</f>
        <v>Principal Elizabeth Jarrett; AP Tonato Perez</v>
      </c>
      <c r="F15" s="27"/>
      <c r="G15" s="12" t="str">
        <f t="shared" si="0"/>
        <v>Not Started</v>
      </c>
      <c r="H15" s="28"/>
      <c r="I15" s="29"/>
      <c r="J15" s="28"/>
      <c r="K15" s="29"/>
      <c r="L15" s="28"/>
      <c r="M15" s="29"/>
      <c r="N15" s="28" t="str">
        <f t="shared" si="1"/>
        <v/>
      </c>
      <c r="O15" s="30">
        <f t="shared" si="2"/>
        <v>0</v>
      </c>
      <c r="P15" s="8"/>
      <c r="Q15" s="31"/>
    </row>
    <row r="16" spans="1:17" ht="31.5" customHeight="1" x14ac:dyDescent="0.35">
      <c r="A16" s="12">
        <f t="array" ref="A16">IFERROR(INDEX('Asset Map'!$G:$G,MATCH($B16,'Asset Map'!$B:$B,0)),"")</f>
        <v>1</v>
      </c>
      <c r="B16" s="8" t="s">
        <v>17</v>
      </c>
      <c r="C16" s="8" t="str">
        <f t="array" ref="C16">IFERROR(INDEX('Asset Map'!$A:$A,MATCH($B16,'Asset Map'!$B:$B,0)),"")</f>
        <v>Feeder School (K-5/K-8)</v>
      </c>
      <c r="D16" s="8" t="str">
        <f t="array" ref="D16">IFERROR(INDEX('Asset Map'!$E:$E,MATCH($B16,'Asset Map'!$B:$B,0)),"")</f>
        <v>(212) 690-5915</v>
      </c>
      <c r="E16" s="8" t="str">
        <f t="array" ref="E16">IFERROR(INDEX('Asset Map'!$F:$F,MATCH($B16,'Asset Map'!$B:$B,0)),"")</f>
        <v>Principal Cynthia Barr</v>
      </c>
      <c r="F16" s="27"/>
      <c r="G16" s="12" t="str">
        <f t="shared" si="0"/>
        <v>Not Started</v>
      </c>
      <c r="H16" s="28"/>
      <c r="I16" s="29"/>
      <c r="J16" s="28"/>
      <c r="K16" s="29"/>
      <c r="L16" s="28"/>
      <c r="M16" s="29"/>
      <c r="N16" s="28" t="str">
        <f t="shared" si="1"/>
        <v/>
      </c>
      <c r="O16" s="30">
        <f t="shared" si="2"/>
        <v>0</v>
      </c>
      <c r="P16" s="8"/>
      <c r="Q16" s="31"/>
    </row>
    <row r="17" spans="1:17" ht="31.5" customHeight="1" x14ac:dyDescent="0.35">
      <c r="A17" s="12">
        <f t="array" ref="A17">IFERROR(INDEX('Asset Map'!$G:$G,MATCH($B17,'Asset Map'!$B:$B,0)),"")</f>
        <v>1</v>
      </c>
      <c r="B17" s="8" t="s">
        <v>47</v>
      </c>
      <c r="C17" s="8" t="str">
        <f t="array" ref="C17">IFERROR(INDEX('Asset Map'!$A:$A,MATCH($B17,'Asset Map'!$B:$B,0)),"")</f>
        <v>Feeder School (K-5/K-8)</v>
      </c>
      <c r="D17" s="8" t="str">
        <f t="array" ref="D17">IFERROR(INDEX('Asset Map'!$E:$E,MATCH($B17,'Asset Map'!$B:$B,0)),"")</f>
        <v>(212) 368-6666</v>
      </c>
      <c r="E17" s="8" t="str">
        <f t="array" ref="E17">IFERROR(INDEX('Asset Map'!$F:$F,MATCH($B17,'Asset Map'!$B:$B,0)),"")</f>
        <v>Principal Natalia Rodrigo</v>
      </c>
      <c r="F17" s="27"/>
      <c r="G17" s="12" t="str">
        <f t="shared" si="0"/>
        <v>Not Started</v>
      </c>
      <c r="H17" s="28"/>
      <c r="I17" s="29"/>
      <c r="J17" s="28"/>
      <c r="K17" s="29"/>
      <c r="L17" s="28"/>
      <c r="M17" s="29"/>
      <c r="N17" s="28" t="str">
        <f t="shared" si="1"/>
        <v/>
      </c>
      <c r="O17" s="30">
        <f t="shared" si="2"/>
        <v>0</v>
      </c>
      <c r="P17" s="8"/>
      <c r="Q17" s="31"/>
    </row>
    <row r="18" spans="1:17" ht="31.5" customHeight="1" x14ac:dyDescent="0.35">
      <c r="A18" s="12">
        <f t="array" ref="A18">IFERROR(INDEX('Asset Map'!$G:$G,MATCH($B18,'Asset Map'!$B:$B,0)),"")</f>
        <v>1</v>
      </c>
      <c r="B18" s="8" t="s">
        <v>86</v>
      </c>
      <c r="C18" s="8" t="str">
        <f t="array" ref="C18">IFERROR(INDEX('Asset Map'!$A:$A,MATCH($B18,'Asset Map'!$B:$B,0)),"")</f>
        <v>Feeder School (K-5/K-8)</v>
      </c>
      <c r="D18" s="8" t="str">
        <f t="array" ref="D18">IFERROR(INDEX('Asset Map'!$E:$E,MATCH($B18,'Asset Map'!$B:$B,0)),"")</f>
        <v>(212) 491-6636</v>
      </c>
      <c r="E18" s="8" t="str">
        <f t="array" ref="E18">IFERROR(INDEX('Asset Map'!$F:$F,MATCH($B18,'Asset Map'!$B:$B,0)),"")</f>
        <v>Not publicly listed</v>
      </c>
      <c r="F18" s="27"/>
      <c r="G18" s="12" t="str">
        <f t="shared" si="0"/>
        <v>Not Started</v>
      </c>
      <c r="H18" s="28"/>
      <c r="I18" s="29"/>
      <c r="J18" s="28"/>
      <c r="K18" s="29"/>
      <c r="L18" s="28"/>
      <c r="M18" s="29"/>
      <c r="N18" s="28" t="str">
        <f t="shared" si="1"/>
        <v/>
      </c>
      <c r="O18" s="30">
        <f t="shared" si="2"/>
        <v>0</v>
      </c>
      <c r="P18" s="8"/>
      <c r="Q18" s="31"/>
    </row>
    <row r="19" spans="1:17" ht="31.5" customHeight="1" x14ac:dyDescent="0.35">
      <c r="A19" s="12">
        <f t="array" ref="A19">IFERROR(INDEX('Asset Map'!$G:$G,MATCH($B19,'Asset Map'!$B:$B,0)),"")</f>
        <v>1</v>
      </c>
      <c r="B19" s="8" t="s">
        <v>220</v>
      </c>
      <c r="C19" s="8" t="str">
        <f t="array" ref="C19">IFERROR(INDEX('Asset Map'!$A:$A,MATCH($B19,'Asset Map'!$B:$B,0)),"")</f>
        <v>Library</v>
      </c>
      <c r="D19" s="8" t="str">
        <f t="array" ref="D19">IFERROR(INDEX('Asset Map'!$E:$E,MATCH($B19,'Asset Map'!$B:$B,0)),"")</f>
        <v>(212) 491-2070</v>
      </c>
      <c r="E19" s="8" t="str">
        <f t="array" ref="E19">IFERROR(INDEX('Asset Map'!$F:$F,MATCH($B19,'Asset Map'!$B:$B,0)),"")</f>
        <v>Not publicly listed</v>
      </c>
      <c r="F19" s="27"/>
      <c r="G19" s="12" t="str">
        <f t="shared" si="0"/>
        <v>Not Started</v>
      </c>
      <c r="H19" s="28"/>
      <c r="I19" s="29"/>
      <c r="J19" s="28"/>
      <c r="K19" s="29"/>
      <c r="L19" s="28"/>
      <c r="M19" s="29"/>
      <c r="N19" s="28" t="str">
        <f t="shared" si="1"/>
        <v/>
      </c>
      <c r="O19" s="30">
        <f t="shared" si="2"/>
        <v>0</v>
      </c>
      <c r="P19" s="8"/>
      <c r="Q19" s="31"/>
    </row>
    <row r="20" spans="1:17" ht="31.5" customHeight="1" x14ac:dyDescent="0.35">
      <c r="A20" s="12">
        <f t="array" ref="A20">IFERROR(INDEX('Asset Map'!$G:$G,MATCH($B20,'Asset Map'!$B:$B,0)),"")</f>
        <v>1</v>
      </c>
      <c r="B20" s="8" t="s">
        <v>241</v>
      </c>
      <c r="C20" s="8" t="str">
        <f t="array" ref="C20">IFERROR(INDEX('Asset Map'!$A:$A,MATCH($B20,'Asset Map'!$B:$B,0)),"")</f>
        <v>Library</v>
      </c>
      <c r="D20" s="8" t="str">
        <f t="array" ref="D20">IFERROR(INDEX('Asset Map'!$E:$E,MATCH($B20,'Asset Map'!$B:$B,0)),"")</f>
        <v>(212) 662-9727</v>
      </c>
      <c r="E20" s="8" t="str">
        <f t="array" ref="E20">IFERROR(INDEX('Asset Map'!$F:$F,MATCH($B20,'Asset Map'!$B:$B,0)),"")</f>
        <v>Not publicly listed</v>
      </c>
      <c r="F20" s="27"/>
      <c r="G20" s="12" t="str">
        <f t="shared" si="0"/>
        <v>Not Started</v>
      </c>
      <c r="H20" s="28"/>
      <c r="I20" s="29"/>
      <c r="J20" s="28"/>
      <c r="K20" s="29"/>
      <c r="L20" s="28"/>
      <c r="M20" s="29"/>
      <c r="N20" s="28" t="str">
        <f t="shared" si="1"/>
        <v/>
      </c>
      <c r="O20" s="30">
        <f t="shared" si="2"/>
        <v>0</v>
      </c>
      <c r="P20" s="8"/>
      <c r="Q20" s="31"/>
    </row>
    <row r="21" spans="1:17" ht="31.5" customHeight="1" x14ac:dyDescent="0.35">
      <c r="A21" s="12">
        <f t="array" ref="A21">IFERROR(INDEX('Asset Map'!$G:$G,MATCH($B21,'Asset Map'!$B:$B,0)),"")</f>
        <v>1</v>
      </c>
      <c r="B21" s="8" t="s">
        <v>234</v>
      </c>
      <c r="C21" s="8" t="str">
        <f t="array" ref="C21">IFERROR(INDEX('Asset Map'!$A:$A,MATCH($B21,'Asset Map'!$B:$B,0)),"")</f>
        <v>Library</v>
      </c>
      <c r="D21" s="8" t="str">
        <f t="array" ref="D21">IFERROR(INDEX('Asset Map'!$E:$E,MATCH($B21,'Asset Map'!$B:$B,0)),"")</f>
        <v>(212) 348-5620</v>
      </c>
      <c r="E21" s="8" t="str">
        <f t="array" ref="E21">IFERROR(INDEX('Asset Map'!$F:$F,MATCH($B21,'Asset Map'!$B:$B,0)),"")</f>
        <v>Not publicly listed</v>
      </c>
      <c r="F21" s="27"/>
      <c r="G21" s="12" t="str">
        <f t="shared" si="0"/>
        <v>Not Started</v>
      </c>
      <c r="H21" s="28"/>
      <c r="I21" s="29"/>
      <c r="J21" s="28"/>
      <c r="K21" s="29"/>
      <c r="L21" s="28"/>
      <c r="M21" s="29"/>
      <c r="N21" s="28" t="str">
        <f t="shared" si="1"/>
        <v/>
      </c>
      <c r="O21" s="30">
        <f t="shared" si="2"/>
        <v>0</v>
      </c>
      <c r="P21" s="8"/>
      <c r="Q21" s="31"/>
    </row>
    <row r="22" spans="1:17" ht="31.5" customHeight="1" x14ac:dyDescent="0.35">
      <c r="A22" s="12">
        <f t="array" ref="A22">IFERROR(INDEX('Asset Map'!$G:$G,MATCH($B22,'Asset Map'!$B:$B,0)),"")</f>
        <v>1</v>
      </c>
      <c r="B22" s="8" t="s">
        <v>227</v>
      </c>
      <c r="C22" s="8" t="str">
        <f t="array" ref="C22">IFERROR(INDEX('Asset Map'!$A:$A,MATCH($B22,'Asset Map'!$B:$B,0)),"")</f>
        <v>Library</v>
      </c>
      <c r="D22" s="8" t="str">
        <f t="array" ref="D22">IFERROR(INDEX('Asset Map'!$E:$E,MATCH($B22,'Asset Map'!$B:$B,0)),"")</f>
        <v>(212) 281-4900</v>
      </c>
      <c r="E22" s="8" t="str">
        <f t="array" ref="E22">IFERROR(INDEX('Asset Map'!$F:$F,MATCH($B22,'Asset Map'!$B:$B,0)),"")</f>
        <v>Not publicly listed</v>
      </c>
      <c r="F22" s="27"/>
      <c r="G22" s="12" t="str">
        <f t="shared" si="0"/>
        <v>Not Started</v>
      </c>
      <c r="H22" s="28"/>
      <c r="I22" s="29"/>
      <c r="J22" s="28"/>
      <c r="K22" s="29"/>
      <c r="L22" s="28"/>
      <c r="M22" s="29"/>
      <c r="N22" s="28" t="str">
        <f t="shared" si="1"/>
        <v/>
      </c>
      <c r="O22" s="30">
        <f t="shared" si="2"/>
        <v>0</v>
      </c>
      <c r="P22" s="8"/>
      <c r="Q22" s="31"/>
    </row>
    <row r="23" spans="1:17" ht="31.5" customHeight="1" x14ac:dyDescent="0.35">
      <c r="A23" s="12">
        <f t="array" ref="A23">IFERROR(INDEX('Asset Map'!$G:$G,MATCH($B23,'Asset Map'!$B:$B,0)),"")</f>
        <v>1</v>
      </c>
      <c r="B23" s="8" t="s">
        <v>247</v>
      </c>
      <c r="C23" s="8" t="str">
        <f t="array" ref="C23">IFERROR(INDEX('Asset Map'!$A:$A,MATCH($B23,'Asset Map'!$B:$B,0)),"")</f>
        <v>Recreation Center</v>
      </c>
      <c r="D23" s="8" t="str">
        <f t="array" ref="D23">IFERROR(INDEX('Asset Map'!$E:$E,MATCH($B23,'Asset Map'!$B:$B,0)),"")</f>
        <v>(212) 694-3600</v>
      </c>
      <c r="E23" s="8" t="str">
        <f t="array" ref="E23">IFERROR(INDEX('Asset Map'!$F:$F,MATCH($B23,'Asset Map'!$B:$B,0)),"")</f>
        <v>Not publicly listed</v>
      </c>
      <c r="F23" s="27"/>
      <c r="G23" s="12" t="str">
        <f t="shared" si="0"/>
        <v>Not Started</v>
      </c>
      <c r="H23" s="28"/>
      <c r="I23" s="29"/>
      <c r="J23" s="28"/>
      <c r="K23" s="29"/>
      <c r="L23" s="28"/>
      <c r="M23" s="29"/>
      <c r="N23" s="28" t="str">
        <f t="shared" si="1"/>
        <v/>
      </c>
      <c r="O23" s="30">
        <f t="shared" si="2"/>
        <v>0</v>
      </c>
      <c r="P23" s="8"/>
      <c r="Q23" s="31"/>
    </row>
    <row r="24" spans="1:17" ht="31.5" customHeight="1" x14ac:dyDescent="0.35">
      <c r="A24" s="12">
        <f t="array" ref="A24">IFERROR(INDEX('Asset Map'!$G:$G,MATCH($B24,'Asset Map'!$B:$B,0)),"")</f>
        <v>1</v>
      </c>
      <c r="B24" s="8" t="s">
        <v>172</v>
      </c>
      <c r="C24" s="8" t="str">
        <f t="array" ref="C24">IFERROR(INDEX('Asset Map'!$A:$A,MATCH($B24,'Asset Map'!$B:$B,0)),"")</f>
        <v>Youth/Community Organization</v>
      </c>
      <c r="D24" s="8" t="str">
        <f t="array" ref="D24">IFERROR(INDEX('Asset Map'!$E:$E,MATCH($B24,'Asset Map'!$B:$B,0)),"")</f>
        <v>(212) 534-2661</v>
      </c>
      <c r="E24" s="8" t="str">
        <f t="array" ref="E24">IFERROR(INDEX('Asset Map'!$F:$F,MATCH($B24,'Asset Map'!$B:$B,0)),"")</f>
        <v>Not publicly listed</v>
      </c>
      <c r="F24" s="27"/>
      <c r="G24" s="12" t="str">
        <f t="shared" si="0"/>
        <v>Not Started</v>
      </c>
      <c r="H24" s="28"/>
      <c r="I24" s="29"/>
      <c r="J24" s="28"/>
      <c r="K24" s="29"/>
      <c r="L24" s="28"/>
      <c r="M24" s="29"/>
      <c r="N24" s="28" t="str">
        <f t="shared" si="1"/>
        <v/>
      </c>
      <c r="O24" s="30">
        <f t="shared" si="2"/>
        <v>0</v>
      </c>
      <c r="P24" s="8"/>
      <c r="Q24" s="31"/>
    </row>
    <row r="25" spans="1:17" ht="31.5" customHeight="1" x14ac:dyDescent="0.35">
      <c r="A25" s="12">
        <f t="array" ref="A25">IFERROR(INDEX('Asset Map'!$G:$G,MATCH($B25,'Asset Map'!$B:$B,0)),"")</f>
        <v>1</v>
      </c>
      <c r="B25" s="8" t="s">
        <v>192</v>
      </c>
      <c r="C25" s="8" t="str">
        <f t="array" ref="C25">IFERROR(INDEX('Asset Map'!$A:$A,MATCH($B25,'Asset Map'!$B:$B,0)),"")</f>
        <v>Youth/Community Organization</v>
      </c>
      <c r="D25" s="8" t="str">
        <f t="array" ref="D25">IFERROR(INDEX('Asset Map'!$E:$E,MATCH($B25,'Asset Map'!$B:$B,0)),"")</f>
        <v>(212) 749-3656</v>
      </c>
      <c r="E25" s="8" t="str">
        <f t="array" ref="E25">IFERROR(INDEX('Asset Map'!$F:$F,MATCH($B25,'Asset Map'!$B:$B,0)),"")</f>
        <v>Not publicly listed</v>
      </c>
      <c r="F25" s="27"/>
      <c r="G25" s="12" t="str">
        <f t="shared" si="0"/>
        <v>Not Started</v>
      </c>
      <c r="H25" s="28"/>
      <c r="I25" s="29"/>
      <c r="J25" s="28"/>
      <c r="K25" s="29"/>
      <c r="L25" s="28"/>
      <c r="M25" s="29"/>
      <c r="N25" s="28" t="str">
        <f t="shared" si="1"/>
        <v/>
      </c>
      <c r="O25" s="30">
        <f t="shared" si="2"/>
        <v>0</v>
      </c>
      <c r="P25" s="8"/>
      <c r="Q25" s="31"/>
    </row>
    <row r="26" spans="1:17" ht="31.5" customHeight="1" x14ac:dyDescent="0.35">
      <c r="A26" s="12">
        <f t="array" ref="A26">IFERROR(INDEX('Asset Map'!$G:$G,MATCH($B26,'Asset Map'!$B:$B,0)),"")</f>
        <v>1</v>
      </c>
      <c r="B26" s="8" t="s">
        <v>158</v>
      </c>
      <c r="C26" s="8" t="str">
        <f t="array" ref="C26">IFERROR(INDEX('Asset Map'!$A:$A,MATCH($B26,'Asset Map'!$B:$B,0)),"")</f>
        <v>Youth/Community Organization</v>
      </c>
      <c r="D26" s="8" t="str">
        <f t="array" ref="D26">IFERROR(INDEX('Asset Map'!$E:$E,MATCH($B26,'Asset Map'!$B:$B,0)),"")</f>
        <v>(212) 912-2100</v>
      </c>
      <c r="E26" s="8" t="str">
        <f t="array" ref="E26">IFERROR(INDEX('Asset Map'!$F:$F,MATCH($B26,'Asset Map'!$B:$B,0)),"")</f>
        <v>Not publicly listed</v>
      </c>
      <c r="F26" s="27"/>
      <c r="G26" s="12" t="str">
        <f t="shared" si="0"/>
        <v>Not Started</v>
      </c>
      <c r="H26" s="28"/>
      <c r="I26" s="29"/>
      <c r="J26" s="28"/>
      <c r="K26" s="29"/>
      <c r="L26" s="28"/>
      <c r="M26" s="29"/>
      <c r="N26" s="28" t="str">
        <f t="shared" si="1"/>
        <v/>
      </c>
      <c r="O26" s="30">
        <f t="shared" si="2"/>
        <v>0</v>
      </c>
      <c r="P26" s="8"/>
      <c r="Q26" s="31"/>
    </row>
    <row r="27" spans="1:17" ht="31.5" customHeight="1" x14ac:dyDescent="0.35">
      <c r="A27" s="12">
        <f t="array" ref="A27">IFERROR(INDEX('Asset Map'!$G:$G,MATCH($B27,'Asset Map'!$B:$B,0)),"")</f>
        <v>1</v>
      </c>
      <c r="B27" s="8" t="s">
        <v>179</v>
      </c>
      <c r="C27" s="8" t="str">
        <f t="array" ref="C27">IFERROR(INDEX('Asset Map'!$A:$A,MATCH($B27,'Asset Map'!$B:$B,0)),"")</f>
        <v>Youth/Community Organization</v>
      </c>
      <c r="D27" s="8" t="str">
        <f t="array" ref="D27">IFERROR(INDEX('Asset Map'!$E:$E,MATCH($B27,'Asset Map'!$B:$B,0)),"")</f>
        <v>(212) 674-3500</v>
      </c>
      <c r="E27" s="8" t="str">
        <f t="array" ref="E27">IFERROR(INDEX('Asset Map'!$F:$F,MATCH($B27,'Asset Map'!$B:$B,0)),"")</f>
        <v>Not publicly listed</v>
      </c>
      <c r="F27" s="27"/>
      <c r="G27" s="12" t="str">
        <f t="shared" si="0"/>
        <v>Not Started</v>
      </c>
      <c r="H27" s="28"/>
      <c r="I27" s="29"/>
      <c r="J27" s="28"/>
      <c r="K27" s="29"/>
      <c r="L27" s="28"/>
      <c r="M27" s="29"/>
      <c r="N27" s="28" t="str">
        <f t="shared" si="1"/>
        <v/>
      </c>
      <c r="O27" s="30">
        <f t="shared" si="2"/>
        <v>0</v>
      </c>
      <c r="P27" s="8"/>
      <c r="Q27" s="31"/>
    </row>
    <row r="28" spans="1:17" ht="31.5" customHeight="1" x14ac:dyDescent="0.35">
      <c r="A28" s="12">
        <f t="array" ref="A28">IFERROR(INDEX('Asset Map'!$G:$G,MATCH($B28,'Asset Map'!$B:$B,0)),"")</f>
        <v>1</v>
      </c>
      <c r="B28" s="8" t="s">
        <v>186</v>
      </c>
      <c r="C28" s="8" t="str">
        <f t="array" ref="C28">IFERROR(INDEX('Asset Map'!$A:$A,MATCH($B28,'Asset Map'!$B:$B,0)),"")</f>
        <v>Youth/Community Organization</v>
      </c>
      <c r="D28" s="8" t="str">
        <f t="array" ref="D28">IFERROR(INDEX('Asset Map'!$E:$E,MATCH($B28,'Asset Map'!$B:$B,0)),"")</f>
        <v>(212) 426-3400</v>
      </c>
      <c r="E28" s="8" t="str">
        <f t="array" ref="E28">IFERROR(INDEX('Asset Map'!$F:$F,MATCH($B28,'Asset Map'!$B:$B,0)),"")</f>
        <v>Not publicly listed</v>
      </c>
      <c r="F28" s="27"/>
      <c r="G28" s="12" t="str">
        <f t="shared" si="0"/>
        <v>Not Started</v>
      </c>
      <c r="H28" s="28"/>
      <c r="I28" s="29"/>
      <c r="J28" s="28"/>
      <c r="K28" s="29"/>
      <c r="L28" s="28"/>
      <c r="M28" s="29"/>
      <c r="N28" s="28" t="str">
        <f t="shared" si="1"/>
        <v/>
      </c>
      <c r="O28" s="30">
        <f t="shared" si="2"/>
        <v>0</v>
      </c>
      <c r="P28" s="8"/>
      <c r="Q28" s="31"/>
    </row>
    <row r="29" spans="1:17" ht="31.5" customHeight="1" x14ac:dyDescent="0.35">
      <c r="A29" s="12">
        <f t="array" ref="A29">IFERROR(INDEX('Asset Map'!$G:$G,MATCH($B29,'Asset Map'!$B:$B,0)),"")</f>
        <v>1</v>
      </c>
      <c r="B29" s="8" t="s">
        <v>165</v>
      </c>
      <c r="C29" s="8" t="str">
        <f t="array" ref="C29">IFERROR(INDEX('Asset Map'!$A:$A,MATCH($B29,'Asset Map'!$B:$B,0)),"")</f>
        <v>Youth/Community Organization</v>
      </c>
      <c r="D29" s="8" t="str">
        <f t="array" ref="D29">IFERROR(INDEX('Asset Map'!$E:$E,MATCH($B29,'Asset Map'!$B:$B,0)),"")</f>
        <v>(212) 665-8699</v>
      </c>
      <c r="E29" s="8" t="str">
        <f t="array" ref="E29">IFERROR(INDEX('Asset Map'!$F:$F,MATCH($B29,'Asset Map'!$B:$B,0)),"")</f>
        <v>Tonya Askins, Center Director</v>
      </c>
      <c r="F29" s="27"/>
      <c r="G29" s="12" t="str">
        <f t="shared" si="0"/>
        <v>Not Started</v>
      </c>
      <c r="H29" s="28"/>
      <c r="I29" s="29"/>
      <c r="J29" s="28"/>
      <c r="K29" s="29"/>
      <c r="L29" s="28"/>
      <c r="M29" s="29"/>
      <c r="N29" s="28" t="str">
        <f t="shared" si="1"/>
        <v/>
      </c>
      <c r="O29" s="30">
        <f t="shared" si="2"/>
        <v>0</v>
      </c>
      <c r="P29" s="8"/>
      <c r="Q29" s="31"/>
    </row>
    <row r="30" spans="1:17" ht="31.5" customHeight="1" x14ac:dyDescent="0.35">
      <c r="A30" s="12">
        <f t="array" ref="A30">IFERROR(INDEX('Asset Map'!$G:$G,MATCH($B30,'Asset Map'!$B:$B,0)),"")</f>
        <v>2</v>
      </c>
      <c r="B30" s="8" t="s">
        <v>421</v>
      </c>
      <c r="C30" s="8" t="str">
        <f t="array" ref="C30">IFERROR(INDEX('Asset Map'!$A:$A,MATCH($B30,'Asset Map'!$B:$B,0)),"")</f>
        <v>Government/Elected Office</v>
      </c>
      <c r="D30" s="8" t="str">
        <f t="array" ref="D30">IFERROR(INDEX('Asset Map'!$E:$E,MATCH($B30,'Asset Map'!$B:$B,0)),"")</f>
        <v>(212) 678-4505</v>
      </c>
      <c r="E30" s="8" t="str">
        <f t="array" ref="E30">IFERROR(INDEX('Asset Map'!$F:$F,MATCH($B30,'Asset Map'!$B:$B,0)),"")</f>
        <v>district9@council.nyc.gov</v>
      </c>
      <c r="F30" s="27"/>
      <c r="G30" s="12" t="str">
        <f t="shared" si="0"/>
        <v>Not Started</v>
      </c>
      <c r="H30" s="28"/>
      <c r="I30" s="29"/>
      <c r="J30" s="28"/>
      <c r="K30" s="29"/>
      <c r="L30" s="28"/>
      <c r="M30" s="29"/>
      <c r="N30" s="28" t="str">
        <f t="shared" si="1"/>
        <v/>
      </c>
      <c r="O30" s="30">
        <f t="shared" si="2"/>
        <v>0</v>
      </c>
      <c r="P30" s="8"/>
      <c r="Q30" s="31"/>
    </row>
    <row r="31" spans="1:17" ht="31.5" customHeight="1" x14ac:dyDescent="0.35">
      <c r="A31" s="12">
        <f t="array" ref="A31">IFERROR(INDEX('Asset Map'!$G:$G,MATCH($B31,'Asset Map'!$B:$B,0)),"")</f>
        <v>2</v>
      </c>
      <c r="B31" s="8" t="s">
        <v>385</v>
      </c>
      <c r="C31" s="8" t="str">
        <f t="array" ref="C31">IFERROR(INDEX('Asset Map'!$A:$A,MATCH($B31,'Asset Map'!$B:$B,0)),"")</f>
        <v>Recreation Center</v>
      </c>
      <c r="D31" s="8" t="str">
        <f t="array" ref="D31">IFERROR(INDEX('Asset Map'!$E:$E,MATCH($B31,'Asset Map'!$B:$B,0)),"")</f>
        <v>(212) 234-9607</v>
      </c>
      <c r="E31" s="8" t="str">
        <f t="array" ref="E31">IFERROR(INDEX('Asset Map'!$F:$F,MATCH($B31,'Asset Map'!$B:$B,0)),"")</f>
        <v>Not publicly listed</v>
      </c>
      <c r="F31" s="27"/>
      <c r="G31" s="12" t="str">
        <f t="shared" si="0"/>
        <v>Not Started</v>
      </c>
      <c r="H31" s="28"/>
      <c r="I31" s="29"/>
      <c r="J31" s="28"/>
      <c r="K31" s="29"/>
      <c r="L31" s="28"/>
      <c r="M31" s="29"/>
      <c r="N31" s="28" t="str">
        <f t="shared" si="1"/>
        <v/>
      </c>
      <c r="O31" s="30">
        <f t="shared" si="2"/>
        <v>0</v>
      </c>
      <c r="P31" s="8"/>
      <c r="Q31" s="31"/>
    </row>
    <row r="32" spans="1:17" ht="31.5" customHeight="1" x14ac:dyDescent="0.35">
      <c r="A32" s="12">
        <f t="array" ref="A32">IFERROR(INDEX('Asset Map'!$G:$G,MATCH($B32,'Asset Map'!$B:$B,0)),"")</f>
        <v>2</v>
      </c>
      <c r="B32" s="8" t="s">
        <v>391</v>
      </c>
      <c r="C32" s="8" t="str">
        <f t="array" ref="C32">IFERROR(INDEX('Asset Map'!$A:$A,MATCH($B32,'Asset Map'!$B:$B,0)),"")</f>
        <v>Recreation Center</v>
      </c>
      <c r="D32" s="8" t="str">
        <f t="array" ref="D32">IFERROR(INDEX('Asset Map'!$E:$E,MATCH($B32,'Asset Map'!$B:$B,0)),"")</f>
        <v>(212) 860-1380</v>
      </c>
      <c r="E32" s="8" t="str">
        <f t="array" ref="E32">IFERROR(INDEX('Asset Map'!$F:$F,MATCH($B32,'Asset Map'!$B:$B,0)),"")</f>
        <v>Not publicly listed</v>
      </c>
      <c r="F32" s="27"/>
      <c r="G32" s="12" t="str">
        <f t="shared" si="0"/>
        <v>Not Started</v>
      </c>
      <c r="H32" s="28"/>
      <c r="I32" s="29"/>
      <c r="J32" s="28"/>
      <c r="K32" s="29"/>
      <c r="L32" s="28"/>
      <c r="M32" s="29"/>
      <c r="N32" s="28" t="str">
        <f t="shared" si="1"/>
        <v/>
      </c>
      <c r="O32" s="30">
        <f t="shared" si="2"/>
        <v>0</v>
      </c>
      <c r="P32" s="8"/>
      <c r="Q32" s="31"/>
    </row>
    <row r="33" spans="1:17" ht="31.5" customHeight="1" x14ac:dyDescent="0.35">
      <c r="A33" s="12">
        <f t="array" ref="A33">IFERROR(INDEX('Asset Map'!$G:$G,MATCH($B33,'Asset Map'!$B:$B,0)),"")</f>
        <v>2</v>
      </c>
      <c r="B33" s="8" t="s">
        <v>477</v>
      </c>
      <c r="C33" s="8" t="str">
        <f t="array" ref="C33">IFERROR(INDEX('Asset Map'!$A:$A,MATCH($B33,'Asset Map'!$B:$B,0)),"")</f>
        <v>Business/Merchant Association</v>
      </c>
      <c r="D33" s="8" t="str">
        <f t="array" ref="D33">IFERROR(INDEX('Asset Map'!$E:$E,MATCH($B33,'Asset Map'!$B:$B,0)),"")</f>
        <v>(212) 665-7010</v>
      </c>
      <c r="E33" s="8" t="str">
        <f t="array" ref="E33">IFERROR(INDEX('Asset Map'!$F:$F,MATCH($B33,'Asset Map'!$B:$B,0)),"")</f>
        <v>Not publicly listed</v>
      </c>
      <c r="F33" s="27"/>
      <c r="G33" s="12" t="str">
        <f t="shared" si="0"/>
        <v>Not Started</v>
      </c>
      <c r="H33" s="28"/>
      <c r="I33" s="29"/>
      <c r="J33" s="28"/>
      <c r="K33" s="29"/>
      <c r="L33" s="28"/>
      <c r="M33" s="29"/>
      <c r="N33" s="28" t="str">
        <f t="shared" si="1"/>
        <v/>
      </c>
      <c r="O33" s="30">
        <f t="shared" si="2"/>
        <v>0</v>
      </c>
      <c r="P33" s="8"/>
      <c r="Q33" s="31"/>
    </row>
    <row r="34" spans="1:17" ht="31.5" customHeight="1" x14ac:dyDescent="0.35">
      <c r="A34" s="12">
        <f t="array" ref="A34">IFERROR(INDEX('Asset Map'!$G:$G,MATCH($B34,'Asset Map'!$B:$B,0)),"")</f>
        <v>2</v>
      </c>
      <c r="B34" s="8" t="s">
        <v>490</v>
      </c>
      <c r="C34" s="8" t="str">
        <f t="array" ref="C34">IFERROR(INDEX('Asset Map'!$A:$A,MATCH($B34,'Asset Map'!$B:$B,0)),"")</f>
        <v>Community Gathering Spot</v>
      </c>
      <c r="D34" s="8" t="str">
        <f t="array" ref="D34">IFERROR(INDEX('Asset Map'!$E:$E,MATCH($B34,'Asset Map'!$B:$B,0)),"")</f>
        <v>646-423-5981</v>
      </c>
      <c r="E34" s="8" t="str">
        <f t="array" ref="E34">IFERROR(INDEX('Asset Map'!$F:$F,MATCH($B34,'Asset Map'!$B:$B,0)),"")</f>
        <v>Not publicly listed</v>
      </c>
      <c r="F34" s="27"/>
      <c r="G34" s="12" t="str">
        <f t="shared" si="0"/>
        <v>Not Started</v>
      </c>
      <c r="H34" s="28"/>
      <c r="I34" s="29"/>
      <c r="J34" s="28"/>
      <c r="K34" s="29"/>
      <c r="L34" s="28"/>
      <c r="M34" s="29"/>
      <c r="N34" s="28" t="str">
        <f t="shared" si="1"/>
        <v/>
      </c>
      <c r="O34" s="30">
        <f t="shared" si="2"/>
        <v>0</v>
      </c>
      <c r="P34" s="8"/>
      <c r="Q34" s="31"/>
    </row>
    <row r="35" spans="1:17" ht="31.5" customHeight="1" x14ac:dyDescent="0.35">
      <c r="A35" s="12">
        <f t="array" ref="A35">IFERROR(INDEX('Asset Map'!$G:$G,MATCH($B35,'Asset Map'!$B:$B,0)),"")</f>
        <v>2</v>
      </c>
      <c r="B35" s="8" t="s">
        <v>496</v>
      </c>
      <c r="C35" s="8" t="str">
        <f t="array" ref="C35">IFERROR(INDEX('Asset Map'!$A:$A,MATCH($B35,'Asset Map'!$B:$B,0)),"")</f>
        <v>Community Gathering Spot</v>
      </c>
      <c r="D35" s="8" t="str">
        <f t="array" ref="D35">IFERROR(INDEX('Asset Map'!$E:$E,MATCH($B35,'Asset Map'!$B:$B,0)),"")</f>
        <v>(212) 996-0660</v>
      </c>
      <c r="E35" s="8" t="str">
        <f t="array" ref="E35">IFERROR(INDEX('Asset Map'!$F:$F,MATCH($B35,'Asset Map'!$B:$B,0)),"")</f>
        <v>Not publicly listed</v>
      </c>
      <c r="F35" s="27"/>
      <c r="G35" s="12" t="str">
        <f t="shared" si="0"/>
        <v>Not Started</v>
      </c>
      <c r="H35" s="28"/>
      <c r="I35" s="29"/>
      <c r="J35" s="28"/>
      <c r="K35" s="29"/>
      <c r="L35" s="28"/>
      <c r="M35" s="29"/>
      <c r="N35" s="28" t="str">
        <f t="shared" si="1"/>
        <v/>
      </c>
      <c r="O35" s="30">
        <f t="shared" si="2"/>
        <v>0</v>
      </c>
      <c r="P35" s="8"/>
      <c r="Q35" s="31"/>
    </row>
    <row r="36" spans="1:17" ht="31.5" customHeight="1" x14ac:dyDescent="0.35">
      <c r="A36" s="12">
        <f t="array" ref="A36">IFERROR(INDEX('Asset Map'!$G:$G,MATCH($B36,'Asset Map'!$B:$B,0)),"")</f>
        <v>2</v>
      </c>
      <c r="B36" s="8" t="s">
        <v>346</v>
      </c>
      <c r="C36" s="8" t="str">
        <f t="array" ref="C36">IFERROR(INDEX('Asset Map'!$A:$A,MATCH($B36,'Asset Map'!$B:$B,0)),"")</f>
        <v>Cultural Institution</v>
      </c>
      <c r="D36" s="8" t="str">
        <f t="array" ref="D36">IFERROR(INDEX('Asset Map'!$E:$E,MATCH($B36,'Asset Map'!$B:$B,0)),"")</f>
        <v>(212) 831-7272</v>
      </c>
      <c r="E36" s="8" t="str">
        <f t="array" ref="E36">IFERROR(INDEX('Asset Map'!$F:$F,MATCH($B36,'Asset Map'!$B:$B,0)),"")</f>
        <v>groupvisits@elmuseo.org</v>
      </c>
      <c r="F36" s="27"/>
      <c r="G36" s="12" t="str">
        <f t="shared" si="0"/>
        <v>Not Started</v>
      </c>
      <c r="H36" s="28"/>
      <c r="I36" s="29"/>
      <c r="J36" s="28"/>
      <c r="K36" s="29"/>
      <c r="L36" s="28"/>
      <c r="M36" s="29"/>
      <c r="N36" s="28" t="str">
        <f t="shared" si="1"/>
        <v/>
      </c>
      <c r="O36" s="30">
        <f t="shared" si="2"/>
        <v>0</v>
      </c>
      <c r="P36" s="8"/>
      <c r="Q36" s="31"/>
    </row>
    <row r="37" spans="1:17" ht="31.5" customHeight="1" x14ac:dyDescent="0.35">
      <c r="A37" s="12">
        <f t="array" ref="A37">IFERROR(INDEX('Asset Map'!$G:$G,MATCH($B37,'Asset Map'!$B:$B,0)),"")</f>
        <v>2</v>
      </c>
      <c r="B37" s="8" t="s">
        <v>339</v>
      </c>
      <c r="C37" s="8" t="str">
        <f t="array" ref="C37">IFERROR(INDEX('Asset Map'!$A:$A,MATCH($B37,'Asset Map'!$B:$B,0)),"")</f>
        <v>Cultural Institution</v>
      </c>
      <c r="D37" s="8" t="str">
        <f t="array" ref="D37">IFERROR(INDEX('Asset Map'!$E:$E,MATCH($B37,'Asset Map'!$B:$B,0)),"")</f>
        <v>(212) 864-4500</v>
      </c>
      <c r="E37" s="8" t="str">
        <f t="array" ref="E37">IFERROR(INDEX('Asset Map'!$F:$F,MATCH($B37,'Asset Map'!$B:$B,0)),"")</f>
        <v>education@studiomuseum.org</v>
      </c>
      <c r="F37" s="27"/>
      <c r="G37" s="12" t="str">
        <f t="shared" si="0"/>
        <v>Not Started</v>
      </c>
      <c r="H37" s="28"/>
      <c r="I37" s="29"/>
      <c r="J37" s="28"/>
      <c r="K37" s="29"/>
      <c r="L37" s="28"/>
      <c r="M37" s="29"/>
      <c r="N37" s="28" t="str">
        <f t="shared" si="1"/>
        <v/>
      </c>
      <c r="O37" s="30">
        <f t="shared" si="2"/>
        <v>0</v>
      </c>
      <c r="P37" s="8"/>
      <c r="Q37" s="31"/>
    </row>
    <row r="38" spans="1:17" ht="31.5" customHeight="1" x14ac:dyDescent="0.35">
      <c r="A38" s="12">
        <f t="array" ref="A38">IFERROR(INDEX('Asset Map'!$G:$G,MATCH($B38,'Asset Map'!$B:$B,0)),"")</f>
        <v>2</v>
      </c>
      <c r="B38" s="8" t="s">
        <v>403</v>
      </c>
      <c r="C38" s="8" t="str">
        <f t="array" ref="C38">IFERROR(INDEX('Asset Map'!$A:$A,MATCH($B38,'Asset Map'!$B:$B,0)),"")</f>
        <v>Early Childhood/Head Start</v>
      </c>
      <c r="D38" s="8" t="str">
        <f t="array" ref="D38">IFERROR(INDEX('Asset Map'!$E:$E,MATCH($B38,'Asset Map'!$B:$B,0)),"")</f>
        <v>(212) 234-9252</v>
      </c>
      <c r="E38" s="8" t="str">
        <f t="array" ref="E38">IFERROR(INDEX('Asset Map'!$F:$F,MATCH($B38,'Asset Map'!$B:$B,0)),"")</f>
        <v>Not publicly listed</v>
      </c>
      <c r="F38" s="27"/>
      <c r="G38" s="12" t="str">
        <f t="shared" si="0"/>
        <v>Not Started</v>
      </c>
      <c r="H38" s="28"/>
      <c r="I38" s="29"/>
      <c r="J38" s="28"/>
      <c r="K38" s="29"/>
      <c r="L38" s="28"/>
      <c r="M38" s="29"/>
      <c r="N38" s="28" t="str">
        <f t="shared" si="1"/>
        <v/>
      </c>
      <c r="O38" s="30">
        <f t="shared" si="2"/>
        <v>0</v>
      </c>
      <c r="P38" s="8"/>
      <c r="Q38" s="31"/>
    </row>
    <row r="39" spans="1:17" ht="31.5" customHeight="1" x14ac:dyDescent="0.35">
      <c r="A39" s="12">
        <f t="array" ref="A39">IFERROR(INDEX('Asset Map'!$G:$G,MATCH($B39,'Asset Map'!$B:$B,0)),"")</f>
        <v>2</v>
      </c>
      <c r="B39" s="8" t="s">
        <v>409</v>
      </c>
      <c r="C39" s="8" t="str">
        <f t="array" ref="C39">IFERROR(INDEX('Asset Map'!$A:$A,MATCH($B39,'Asset Map'!$B:$B,0)),"")</f>
        <v>Early Childhood/Head Start</v>
      </c>
      <c r="D39" s="8" t="str">
        <f t="array" ref="D39">IFERROR(INDEX('Asset Map'!$E:$E,MATCH($B39,'Asset Map'!$B:$B,0)),"")</f>
        <v>(212) 234-8135</v>
      </c>
      <c r="E39" s="8" t="str">
        <f t="array" ref="E39">IFERROR(INDEX('Asset Map'!$F:$F,MATCH($B39,'Asset Map'!$B:$B,0)),"")</f>
        <v>Not publicly listed</v>
      </c>
      <c r="F39" s="27"/>
      <c r="G39" s="12" t="str">
        <f t="shared" si="0"/>
        <v>Not Started</v>
      </c>
      <c r="H39" s="28"/>
      <c r="I39" s="29"/>
      <c r="J39" s="28"/>
      <c r="K39" s="29"/>
      <c r="L39" s="28"/>
      <c r="M39" s="29"/>
      <c r="N39" s="28" t="str">
        <f t="shared" si="1"/>
        <v/>
      </c>
      <c r="O39" s="30">
        <f t="shared" si="2"/>
        <v>0</v>
      </c>
      <c r="P39" s="8"/>
      <c r="Q39" s="31"/>
    </row>
    <row r="40" spans="1:17" ht="31.5" customHeight="1" x14ac:dyDescent="0.35">
      <c r="A40" s="12">
        <f t="array" ref="A40">IFERROR(INDEX('Asset Map'!$G:$G,MATCH($B40,'Asset Map'!$B:$B,0)),"")</f>
        <v>2</v>
      </c>
      <c r="B40" s="8" t="s">
        <v>415</v>
      </c>
      <c r="C40" s="8" t="str">
        <f t="array" ref="C40">IFERROR(INDEX('Asset Map'!$A:$A,MATCH($B40,'Asset Map'!$B:$B,0)),"")</f>
        <v>Early Childhood/Head Start</v>
      </c>
      <c r="D40" s="8" t="str">
        <f t="array" ref="D40">IFERROR(INDEX('Asset Map'!$E:$E,MATCH($B40,'Asset Map'!$B:$B,0)),"")</f>
        <v>(646) 539-5898</v>
      </c>
      <c r="E40" s="8" t="str">
        <f t="array" ref="E40">IFERROR(INDEX('Asset Map'!$F:$F,MATCH($B40,'Asset Map'!$B:$B,0)),"")</f>
        <v>Not publicly listed</v>
      </c>
      <c r="F40" s="27"/>
      <c r="G40" s="12" t="str">
        <f t="shared" si="0"/>
        <v>Not Started</v>
      </c>
      <c r="H40" s="28"/>
      <c r="I40" s="29"/>
      <c r="J40" s="28"/>
      <c r="K40" s="29"/>
      <c r="L40" s="28"/>
      <c r="M40" s="29"/>
      <c r="N40" s="28" t="str">
        <f t="shared" si="1"/>
        <v/>
      </c>
      <c r="O40" s="30">
        <f t="shared" si="2"/>
        <v>0</v>
      </c>
      <c r="P40" s="8"/>
      <c r="Q40" s="31"/>
    </row>
    <row r="41" spans="1:17" ht="31.5" customHeight="1" x14ac:dyDescent="0.35">
      <c r="A41" s="12">
        <f t="array" ref="A41">IFERROR(INDEX('Asset Map'!$G:$G,MATCH($B41,'Asset Map'!$B:$B,0)),"")</f>
        <v>2</v>
      </c>
      <c r="B41" s="8" t="s">
        <v>397</v>
      </c>
      <c r="C41" s="8" t="str">
        <f t="array" ref="C41">IFERROR(INDEX('Asset Map'!$A:$A,MATCH($B41,'Asset Map'!$B:$B,0)),"")</f>
        <v>Early Childhood/Head Start</v>
      </c>
      <c r="D41" s="8" t="str">
        <f t="array" ref="D41">IFERROR(INDEX('Asset Map'!$E:$E,MATCH($B41,'Asset Map'!$B:$B,0)),"")</f>
        <v>(212) 665-7586 ext. 1032</v>
      </c>
      <c r="E41" s="8" t="str">
        <f t="array" ref="E41">IFERROR(INDEX('Asset Map'!$F:$F,MATCH($B41,'Asset Map'!$B:$B,0)),"")</f>
        <v>Not publicly listed</v>
      </c>
      <c r="F41" s="27"/>
      <c r="G41" s="12" t="str">
        <f t="shared" si="0"/>
        <v>Not Started</v>
      </c>
      <c r="H41" s="28"/>
      <c r="I41" s="29"/>
      <c r="J41" s="28"/>
      <c r="K41" s="29"/>
      <c r="L41" s="28"/>
      <c r="M41" s="29"/>
      <c r="N41" s="28" t="str">
        <f t="shared" si="1"/>
        <v/>
      </c>
      <c r="O41" s="30">
        <f t="shared" si="2"/>
        <v>0</v>
      </c>
      <c r="P41" s="8"/>
      <c r="Q41" s="31"/>
    </row>
    <row r="42" spans="1:17" ht="31.5" customHeight="1" x14ac:dyDescent="0.35">
      <c r="A42" s="12">
        <f t="array" ref="A42">IFERROR(INDEX('Asset Map'!$G:$G,MATCH($B42,'Asset Map'!$B:$B,0)),"")</f>
        <v>2</v>
      </c>
      <c r="B42" s="8" t="s">
        <v>318</v>
      </c>
      <c r="C42" s="8" t="str">
        <f t="array" ref="C42">IFERROR(INDEX('Asset Map'!$A:$A,MATCH($B42,'Asset Map'!$B:$B,0)),"")</f>
        <v>Faith-Based Organization</v>
      </c>
      <c r="D42" s="8" t="str">
        <f t="array" ref="D42">IFERROR(INDEX('Asset Map'!$E:$E,MATCH($B42,'Asset Map'!$B:$B,0)),"")</f>
        <v>Unconfirmed</v>
      </c>
      <c r="E42" s="8" t="str">
        <f t="array" ref="E42">IFERROR(INDEX('Asset Map'!$F:$F,MATCH($B42,'Asset Map'!$B:$B,0)),"")</f>
        <v>Rev. Dr. Thomas D. Johnson, Sr., Senior Pastor</v>
      </c>
      <c r="F42" s="27"/>
      <c r="G42" s="12" t="str">
        <f t="shared" si="0"/>
        <v>Not Started</v>
      </c>
      <c r="H42" s="28"/>
      <c r="I42" s="29"/>
      <c r="J42" s="28"/>
      <c r="K42" s="29"/>
      <c r="L42" s="28"/>
      <c r="M42" s="29"/>
      <c r="N42" s="28" t="str">
        <f t="shared" si="1"/>
        <v/>
      </c>
      <c r="O42" s="30">
        <f t="shared" si="2"/>
        <v>0</v>
      </c>
      <c r="P42" s="8"/>
      <c r="Q42" s="31"/>
    </row>
    <row r="43" spans="1:17" ht="31.5" customHeight="1" x14ac:dyDescent="0.35">
      <c r="A43" s="12">
        <f t="array" ref="A43">IFERROR(INDEX('Asset Map'!$G:$G,MATCH($B43,'Asset Map'!$B:$B,0)),"")</f>
        <v>2</v>
      </c>
      <c r="B43" s="8" t="s">
        <v>311</v>
      </c>
      <c r="C43" s="8" t="str">
        <f t="array" ref="C43">IFERROR(INDEX('Asset Map'!$A:$A,MATCH($B43,'Asset Map'!$B:$B,0)),"")</f>
        <v>Faith-Based Organization</v>
      </c>
      <c r="D43" s="8" t="str">
        <f t="array" ref="D43">IFERROR(INDEX('Asset Map'!$E:$E,MATCH($B43,'Asset Map'!$B:$B,0)),"")</f>
        <v>(212) 866-1700</v>
      </c>
      <c r="E43" s="8" t="str">
        <f t="array" ref="E43">IFERROR(INDEX('Asset Map'!$F:$F,MATCH($B43,'Asset Map'!$B:$B,0)),"")</f>
        <v>Bishop Charles E. Wright Sr., Senior Pastor</v>
      </c>
      <c r="F43" s="27"/>
      <c r="G43" s="12" t="str">
        <f t="shared" si="0"/>
        <v>Not Started</v>
      </c>
      <c r="H43" s="28"/>
      <c r="I43" s="29"/>
      <c r="J43" s="28"/>
      <c r="K43" s="29"/>
      <c r="L43" s="28"/>
      <c r="M43" s="29"/>
      <c r="N43" s="28" t="str">
        <f t="shared" si="1"/>
        <v/>
      </c>
      <c r="O43" s="30">
        <f t="shared" si="2"/>
        <v>0</v>
      </c>
      <c r="P43" s="8"/>
      <c r="Q43" s="31"/>
    </row>
    <row r="44" spans="1:17" ht="31.5" customHeight="1" x14ac:dyDescent="0.35">
      <c r="A44" s="12">
        <f t="array" ref="A44">IFERROR(INDEX('Asset Map'!$G:$G,MATCH($B44,'Asset Map'!$B:$B,0)),"")</f>
        <v>2</v>
      </c>
      <c r="B44" s="8" t="s">
        <v>332</v>
      </c>
      <c r="C44" s="8" t="str">
        <f t="array" ref="C44">IFERROR(INDEX('Asset Map'!$A:$A,MATCH($B44,'Asset Map'!$B:$B,0)),"")</f>
        <v>Faith-Based Organization</v>
      </c>
      <c r="D44" s="8" t="str">
        <f t="array" ref="D44">IFERROR(INDEX('Asset Map'!$E:$E,MATCH($B44,'Asset Map'!$B:$B,0)),"")</f>
        <v>(917) 423-0439</v>
      </c>
      <c r="E44" s="8" t="str">
        <f t="array" ref="E44">IFERROR(INDEX('Asset Map'!$F:$F,MATCH($B44,'Asset Map'!$B:$B,0)),"")</f>
        <v>Rev. Dr. Renee F. Washington Gardner, Senior Pastor</v>
      </c>
      <c r="F44" s="27"/>
      <c r="G44" s="12" t="str">
        <f t="shared" si="0"/>
        <v>Not Started</v>
      </c>
      <c r="H44" s="28"/>
      <c r="I44" s="29"/>
      <c r="J44" s="28"/>
      <c r="K44" s="29"/>
      <c r="L44" s="28"/>
      <c r="M44" s="29"/>
      <c r="N44" s="28" t="str">
        <f t="shared" si="1"/>
        <v/>
      </c>
      <c r="O44" s="30">
        <f t="shared" si="2"/>
        <v>0</v>
      </c>
      <c r="P44" s="8"/>
      <c r="Q44" s="31"/>
    </row>
    <row r="45" spans="1:17" ht="31.5" customHeight="1" x14ac:dyDescent="0.35">
      <c r="A45" s="12">
        <f t="array" ref="A45">IFERROR(INDEX('Asset Map'!$G:$G,MATCH($B45,'Asset Map'!$B:$B,0)),"")</f>
        <v>2</v>
      </c>
      <c r="B45" s="8" t="s">
        <v>304</v>
      </c>
      <c r="C45" s="8" t="str">
        <f t="array" ref="C45">IFERROR(INDEX('Asset Map'!$A:$A,MATCH($B45,'Asset Map'!$B:$B,0)),"")</f>
        <v>Faith-Based Organization</v>
      </c>
      <c r="D45" s="8" t="str">
        <f t="array" ref="D45">IFERROR(INDEX('Asset Map'!$E:$E,MATCH($B45,'Asset Map'!$B:$B,0)),"")</f>
        <v>(212) 678-2700</v>
      </c>
      <c r="E45" s="8" t="str">
        <f t="array" ref="E45">IFERROR(INDEX('Asset Map'!$F:$F,MATCH($B45,'Asset Map'!$B:$B,0)),"")</f>
        <v>Rev. Noel N. Chin, Senior Pastor</v>
      </c>
      <c r="F45" s="27"/>
      <c r="G45" s="12" t="str">
        <f t="shared" si="0"/>
        <v>Not Started</v>
      </c>
      <c r="H45" s="28"/>
      <c r="I45" s="29"/>
      <c r="J45" s="28"/>
      <c r="K45" s="29"/>
      <c r="L45" s="28"/>
      <c r="M45" s="29"/>
      <c r="N45" s="28" t="str">
        <f t="shared" si="1"/>
        <v/>
      </c>
      <c r="O45" s="30">
        <f t="shared" si="2"/>
        <v>0</v>
      </c>
      <c r="P45" s="8"/>
      <c r="Q45" s="31"/>
    </row>
    <row r="46" spans="1:17" ht="31.5" customHeight="1" x14ac:dyDescent="0.35">
      <c r="A46" s="12">
        <f t="array" ref="A46">IFERROR(INDEX('Asset Map'!$G:$G,MATCH($B46,'Asset Map'!$B:$B,0)),"")</f>
        <v>2</v>
      </c>
      <c r="B46" s="8" t="s">
        <v>325</v>
      </c>
      <c r="C46" s="8" t="str">
        <f t="array" ref="C46">IFERROR(INDEX('Asset Map'!$A:$A,MATCH($B46,'Asset Map'!$B:$B,0)),"")</f>
        <v>Faith-Based Organization</v>
      </c>
      <c r="D46" s="8" t="str">
        <f t="array" ref="D46">IFERROR(INDEX('Asset Map'!$E:$E,MATCH($B46,'Asset Map'!$B:$B,0)),"")</f>
        <v>(212) 926-4400</v>
      </c>
      <c r="E46" s="8" t="str">
        <f t="array" ref="E46">IFERROR(INDEX('Asset Map'!$F:$F,MATCH($B46,'Asset Map'!$B:$B,0)),"")</f>
        <v>Rev. Tisha M. Jermin, Pastor</v>
      </c>
      <c r="F46" s="27"/>
      <c r="G46" s="12" t="str">
        <f t="shared" si="0"/>
        <v>Not Started</v>
      </c>
      <c r="H46" s="28"/>
      <c r="I46" s="29"/>
      <c r="J46" s="28"/>
      <c r="K46" s="29"/>
      <c r="L46" s="28"/>
      <c r="M46" s="29"/>
      <c r="N46" s="28" t="str">
        <f t="shared" si="1"/>
        <v/>
      </c>
      <c r="O46" s="30">
        <f t="shared" si="2"/>
        <v>0</v>
      </c>
      <c r="P46" s="8"/>
      <c r="Q46" s="31"/>
    </row>
    <row r="47" spans="1:17" ht="31.5" customHeight="1" x14ac:dyDescent="0.35">
      <c r="A47" s="12">
        <f t="array" ref="A47">IFERROR(INDEX('Asset Map'!$G:$G,MATCH($B47,'Asset Map'!$B:$B,0)),"")</f>
        <v>2</v>
      </c>
      <c r="B47" s="8" t="s">
        <v>366</v>
      </c>
      <c r="C47" s="8" t="str">
        <f t="array" ref="C47">IFERROR(INDEX('Asset Map'!$A:$A,MATCH($B47,'Asset Map'!$B:$B,0)),"")</f>
        <v>Family Services Nonprofit</v>
      </c>
      <c r="D47" s="8" t="str">
        <f t="array" ref="D47">IFERROR(INDEX('Asset Map'!$E:$E,MATCH($B47,'Asset Map'!$B:$B,0)),"")</f>
        <v>(212) 722-1608</v>
      </c>
      <c r="E47" s="8" t="str">
        <f t="array" ref="E47">IFERROR(INDEX('Asset Map'!$F:$F,MATCH($B47,'Asset Map'!$B:$B,0)),"")</f>
        <v>Not publicly listed</v>
      </c>
      <c r="F47" s="27"/>
      <c r="G47" s="12" t="str">
        <f t="shared" si="0"/>
        <v>Not Started</v>
      </c>
      <c r="H47" s="28"/>
      <c r="I47" s="29"/>
      <c r="J47" s="28"/>
      <c r="K47" s="29"/>
      <c r="L47" s="28"/>
      <c r="M47" s="29"/>
      <c r="N47" s="28" t="str">
        <f t="shared" si="1"/>
        <v/>
      </c>
      <c r="O47" s="30">
        <f t="shared" si="2"/>
        <v>0</v>
      </c>
      <c r="P47" s="8"/>
      <c r="Q47" s="31"/>
    </row>
    <row r="48" spans="1:17" ht="31.5" customHeight="1" x14ac:dyDescent="0.35">
      <c r="A48" s="12">
        <f t="array" ref="A48">IFERROR(INDEX('Asset Map'!$G:$G,MATCH($B48,'Asset Map'!$B:$B,0)),"")</f>
        <v>2</v>
      </c>
      <c r="B48" s="8" t="s">
        <v>372</v>
      </c>
      <c r="C48" s="8" t="str">
        <f t="array" ref="C48">IFERROR(INDEX('Asset Map'!$A:$A,MATCH($B48,'Asset Map'!$B:$B,0)),"")</f>
        <v>Family Services Nonprofit</v>
      </c>
      <c r="D48" s="8" t="str">
        <f t="array" ref="D48">IFERROR(INDEX('Asset Map'!$E:$E,MATCH($B48,'Asset Map'!$B:$B,0)),"")</f>
        <v>(212) 926-8000</v>
      </c>
      <c r="E48" s="8" t="str">
        <f t="array" ref="E48">IFERROR(INDEX('Asset Map'!$F:$F,MATCH($B48,'Asset Map'!$B:$B,0)),"")</f>
        <v>Not publicly listed</v>
      </c>
      <c r="F48" s="27"/>
      <c r="G48" s="12" t="str">
        <f t="shared" si="0"/>
        <v>Not Started</v>
      </c>
      <c r="H48" s="28"/>
      <c r="I48" s="29"/>
      <c r="J48" s="28"/>
      <c r="K48" s="29"/>
      <c r="L48" s="28"/>
      <c r="M48" s="29"/>
      <c r="N48" s="28" t="str">
        <f t="shared" si="1"/>
        <v/>
      </c>
      <c r="O48" s="30">
        <f t="shared" si="2"/>
        <v>0</v>
      </c>
      <c r="P48" s="8"/>
      <c r="Q48" s="31"/>
    </row>
    <row r="49" spans="1:17" ht="31.5" customHeight="1" x14ac:dyDescent="0.35">
      <c r="A49" s="12">
        <f t="array" ref="A49">IFERROR(INDEX('Asset Map'!$G:$G,MATCH($B49,'Asset Map'!$B:$B,0)),"")</f>
        <v>2</v>
      </c>
      <c r="B49" s="8" t="s">
        <v>359</v>
      </c>
      <c r="C49" s="8" t="str">
        <f t="array" ref="C49">IFERROR(INDEX('Asset Map'!$A:$A,MATCH($B49,'Asset Map'!$B:$B,0)),"")</f>
        <v>Family Services Nonprofit</v>
      </c>
      <c r="D49" s="8" t="str">
        <f t="array" ref="D49">IFERROR(INDEX('Asset Map'!$E:$E,MATCH($B49,'Asset Map'!$B:$B,0)),"")</f>
        <v>(212) 828-6000</v>
      </c>
      <c r="E49" s="8" t="str">
        <f t="array" ref="E49">IFERROR(INDEX('Asset Map'!$F:$F,MATCH($B49,'Asset Map'!$B:$B,0)),"")</f>
        <v>Jocelyn Caceres, Dir. Family Enrichment Center</v>
      </c>
      <c r="F49" s="27"/>
      <c r="G49" s="12" t="str">
        <f t="shared" si="0"/>
        <v>Not Started</v>
      </c>
      <c r="H49" s="28"/>
      <c r="I49" s="29"/>
      <c r="J49" s="28"/>
      <c r="K49" s="29"/>
      <c r="L49" s="28"/>
      <c r="M49" s="29"/>
      <c r="N49" s="28" t="str">
        <f t="shared" si="1"/>
        <v/>
      </c>
      <c r="O49" s="30">
        <f t="shared" si="2"/>
        <v>0</v>
      </c>
      <c r="P49" s="8"/>
      <c r="Q49" s="31"/>
    </row>
    <row r="50" spans="1:17" ht="31.5" customHeight="1" x14ac:dyDescent="0.35">
      <c r="A50" s="12">
        <f t="array" ref="A50">IFERROR(INDEX('Asset Map'!$G:$G,MATCH($B50,'Asset Map'!$B:$B,0)),"")</f>
        <v>2</v>
      </c>
      <c r="B50" s="8" t="s">
        <v>470</v>
      </c>
      <c r="C50" s="8" t="str">
        <f t="array" ref="C50">IFERROR(INDEX('Asset Map'!$A:$A,MATCH($B50,'Asset Map'!$B:$B,0)),"")</f>
        <v>Family/Social Services</v>
      </c>
      <c r="D50" s="8" t="str">
        <f t="array" ref="D50">IFERROR(INDEX('Asset Map'!$E:$E,MATCH($B50,'Asset Map'!$B:$B,0)),"")</f>
        <v>(212) 281-9555</v>
      </c>
      <c r="E50" s="8" t="str">
        <f t="array" ref="E50">IFERROR(INDEX('Asset Map'!$F:$F,MATCH($B50,'Asset Map'!$B:$B,0)),"")</f>
        <v>Not publicly listed</v>
      </c>
      <c r="F50" s="27"/>
      <c r="G50" s="12" t="str">
        <f t="shared" si="0"/>
        <v>Not Started</v>
      </c>
      <c r="H50" s="28"/>
      <c r="I50" s="29"/>
      <c r="J50" s="28"/>
      <c r="K50" s="29"/>
      <c r="L50" s="28"/>
      <c r="M50" s="29"/>
      <c r="N50" s="28" t="str">
        <f t="shared" si="1"/>
        <v/>
      </c>
      <c r="O50" s="30">
        <f t="shared" si="2"/>
        <v>0</v>
      </c>
      <c r="P50" s="8"/>
      <c r="Q50" s="31"/>
    </row>
    <row r="51" spans="1:17" ht="31.5" customHeight="1" x14ac:dyDescent="0.35">
      <c r="A51" s="12">
        <f t="array" ref="A51">IFERROR(INDEX('Asset Map'!$G:$G,MATCH($B51,'Asset Map'!$B:$B,0)),"")</f>
        <v>2</v>
      </c>
      <c r="B51" s="8" t="s">
        <v>292</v>
      </c>
      <c r="C51" s="8" t="str">
        <f t="array" ref="C51">IFERROR(INDEX('Asset Map'!$A:$A,MATCH($B51,'Asset Map'!$B:$B,0)),"")</f>
        <v>Feeder School (K-5/K-8)</v>
      </c>
      <c r="D51" s="8" t="str">
        <f t="array" ref="D51">IFERROR(INDEX('Asset Map'!$E:$E,MATCH($B51,'Asset Map'!$B:$B,0)),"")</f>
        <v>(212) 876-9953</v>
      </c>
      <c r="E51" s="8" t="str">
        <f t="array" ref="E51">IFERROR(INDEX('Asset Map'!$F:$F,MATCH($B51,'Asset Map'!$B:$B,0)),"")</f>
        <v>Not publicly listed</v>
      </c>
      <c r="F51" s="27"/>
      <c r="G51" s="12" t="str">
        <f t="shared" si="0"/>
        <v>Not Started</v>
      </c>
      <c r="H51" s="28"/>
      <c r="I51" s="29"/>
      <c r="J51" s="28"/>
      <c r="K51" s="29"/>
      <c r="L51" s="28"/>
      <c r="M51" s="29"/>
      <c r="N51" s="28" t="str">
        <f t="shared" si="1"/>
        <v/>
      </c>
      <c r="O51" s="30">
        <f t="shared" si="2"/>
        <v>0</v>
      </c>
      <c r="P51" s="8"/>
      <c r="Q51" s="31"/>
    </row>
    <row r="52" spans="1:17" ht="31.5" customHeight="1" x14ac:dyDescent="0.35">
      <c r="A52" s="12">
        <f t="array" ref="A52">IFERROR(INDEX('Asset Map'!$G:$G,MATCH($B52,'Asset Map'!$B:$B,0)),"")</f>
        <v>2</v>
      </c>
      <c r="B52" s="8" t="s">
        <v>286</v>
      </c>
      <c r="C52" s="8" t="str">
        <f t="array" ref="C52">IFERROR(INDEX('Asset Map'!$A:$A,MATCH($B52,'Asset Map'!$B:$B,0)),"")</f>
        <v>Feeder School (K-5/K-8)</v>
      </c>
      <c r="D52" s="8" t="str">
        <f t="array" ref="D52">IFERROR(INDEX('Asset Map'!$E:$E,MATCH($B52,'Asset Map'!$B:$B,0)),"")</f>
        <v>(646) 812-9800</v>
      </c>
      <c r="E52" s="8" t="str">
        <f t="array" ref="E52">IFERROR(INDEX('Asset Map'!$F:$F,MATCH($B52,'Asset Map'!$B:$B,0)),"")</f>
        <v>Not publicly listed</v>
      </c>
      <c r="F52" s="27"/>
      <c r="G52" s="12" t="str">
        <f t="shared" si="0"/>
        <v>Not Started</v>
      </c>
      <c r="H52" s="28"/>
      <c r="I52" s="29"/>
      <c r="J52" s="28"/>
      <c r="K52" s="29"/>
      <c r="L52" s="28"/>
      <c r="M52" s="29"/>
      <c r="N52" s="28" t="str">
        <f t="shared" si="1"/>
        <v/>
      </c>
      <c r="O52" s="30">
        <f t="shared" si="2"/>
        <v>0</v>
      </c>
      <c r="P52" s="8"/>
      <c r="Q52" s="31"/>
    </row>
    <row r="53" spans="1:17" ht="31.5" customHeight="1" x14ac:dyDescent="0.35">
      <c r="A53" s="12">
        <f t="array" ref="A53">IFERROR(INDEX('Asset Map'!$G:$G,MATCH($B53,'Asset Map'!$B:$B,0)),"")</f>
        <v>2</v>
      </c>
      <c r="B53" s="8" t="s">
        <v>261</v>
      </c>
      <c r="C53" s="8" t="str">
        <f t="array" ref="C53">IFERROR(INDEX('Asset Map'!$A:$A,MATCH($B53,'Asset Map'!$B:$B,0)),"")</f>
        <v>Feeder School (K-5/K-8)</v>
      </c>
      <c r="D53" s="8" t="str">
        <f t="array" ref="D53">IFERROR(INDEX('Asset Map'!$E:$E,MATCH($B53,'Asset Map'!$B:$B,0)),"")</f>
        <v>(646) 672-9020</v>
      </c>
      <c r="E53" s="8" t="str">
        <f t="array" ref="E53">IFERROR(INDEX('Asset Map'!$F:$F,MATCH($B53,'Asset Map'!$B:$B,0)),"")</f>
        <v>Principal Delouise Briggs; Parent Coord. Janiqua Givens</v>
      </c>
      <c r="F53" s="27"/>
      <c r="G53" s="12" t="str">
        <f t="shared" si="0"/>
        <v>Not Started</v>
      </c>
      <c r="H53" s="28"/>
      <c r="I53" s="29"/>
      <c r="J53" s="28"/>
      <c r="K53" s="29"/>
      <c r="L53" s="28"/>
      <c r="M53" s="29"/>
      <c r="N53" s="28" t="str">
        <f t="shared" si="1"/>
        <v/>
      </c>
      <c r="O53" s="30">
        <f t="shared" si="2"/>
        <v>0</v>
      </c>
      <c r="P53" s="8"/>
      <c r="Q53" s="31"/>
    </row>
    <row r="54" spans="1:17" ht="31.5" customHeight="1" x14ac:dyDescent="0.35">
      <c r="A54" s="12">
        <f t="array" ref="A54">IFERROR(INDEX('Asset Map'!$G:$G,MATCH($B54,'Asset Map'!$B:$B,0)),"")</f>
        <v>2</v>
      </c>
      <c r="B54" s="8" t="s">
        <v>268</v>
      </c>
      <c r="C54" s="8" t="str">
        <f t="array" ref="C54">IFERROR(INDEX('Asset Map'!$A:$A,MATCH($B54,'Asset Map'!$B:$B,0)),"")</f>
        <v>Feeder School (K-5/K-8)</v>
      </c>
      <c r="D54" s="8" t="str">
        <f t="array" ref="D54">IFERROR(INDEX('Asset Map'!$E:$E,MATCH($B54,'Asset Map'!$B:$B,0)),"")</f>
        <v>(212) 690-5960</v>
      </c>
      <c r="E54" s="8" t="str">
        <f t="array" ref="E54">IFERROR(INDEX('Asset Map'!$F:$F,MATCH($B54,'Asset Map'!$B:$B,0)),"")</f>
        <v>Not publicly listed</v>
      </c>
      <c r="F54" s="27"/>
      <c r="G54" s="12" t="str">
        <f t="shared" si="0"/>
        <v>Not Started</v>
      </c>
      <c r="H54" s="28"/>
      <c r="I54" s="29"/>
      <c r="J54" s="28"/>
      <c r="K54" s="29"/>
      <c r="L54" s="28"/>
      <c r="M54" s="29"/>
      <c r="N54" s="28" t="str">
        <f t="shared" si="1"/>
        <v/>
      </c>
      <c r="O54" s="30">
        <f t="shared" si="2"/>
        <v>0</v>
      </c>
      <c r="P54" s="8"/>
      <c r="Q54" s="31"/>
    </row>
    <row r="55" spans="1:17" ht="31.5" customHeight="1" x14ac:dyDescent="0.35">
      <c r="A55" s="12">
        <f t="array" ref="A55">IFERROR(INDEX('Asset Map'!$G:$G,MATCH($B55,'Asset Map'!$B:$B,0)),"")</f>
        <v>2</v>
      </c>
      <c r="B55" s="8" t="s">
        <v>280</v>
      </c>
      <c r="C55" s="8" t="str">
        <f t="array" ref="C55">IFERROR(INDEX('Asset Map'!$A:$A,MATCH($B55,'Asset Map'!$B:$B,0)),"")</f>
        <v>Feeder School (K-5/K-8)</v>
      </c>
      <c r="D55" s="8" t="str">
        <f t="array" ref="D55">IFERROR(INDEX('Asset Map'!$E:$E,MATCH($B55,'Asset Map'!$B:$B,0)),"")</f>
        <v>(646) 277-7170</v>
      </c>
      <c r="E55" s="8" t="str">
        <f t="array" ref="E55">IFERROR(INDEX('Asset Map'!$F:$F,MATCH($B55,'Asset Map'!$B:$B,0)),"")</f>
        <v>Not publicly listed</v>
      </c>
      <c r="F55" s="27"/>
      <c r="G55" s="12" t="str">
        <f t="shared" si="0"/>
        <v>Not Started</v>
      </c>
      <c r="H55" s="28"/>
      <c r="I55" s="29"/>
      <c r="J55" s="28"/>
      <c r="K55" s="29"/>
      <c r="L55" s="28"/>
      <c r="M55" s="29"/>
      <c r="N55" s="28" t="str">
        <f t="shared" si="1"/>
        <v/>
      </c>
      <c r="O55" s="30">
        <f t="shared" si="2"/>
        <v>0</v>
      </c>
      <c r="P55" s="8"/>
      <c r="Q55" s="31"/>
    </row>
    <row r="56" spans="1:17" ht="31.5" customHeight="1" x14ac:dyDescent="0.35">
      <c r="A56" s="12">
        <f t="array" ref="A56">IFERROR(INDEX('Asset Map'!$G:$G,MATCH($B56,'Asset Map'!$B:$B,0)),"")</f>
        <v>2</v>
      </c>
      <c r="B56" s="8" t="s">
        <v>274</v>
      </c>
      <c r="C56" s="8" t="str">
        <f t="array" ref="C56">IFERROR(INDEX('Asset Map'!$A:$A,MATCH($B56,'Asset Map'!$B:$B,0)),"")</f>
        <v>Feeder School (K-5/K-8)</v>
      </c>
      <c r="D56" s="8" t="str">
        <f t="array" ref="D56">IFERROR(INDEX('Asset Map'!$E:$E,MATCH($B56,'Asset Map'!$B:$B,0)),"")</f>
        <v>(646) 380-2580</v>
      </c>
      <c r="E56" s="8" t="str">
        <f t="array" ref="E56">IFERROR(INDEX('Asset Map'!$F:$F,MATCH($B56,'Asset Map'!$B:$B,0)),"")</f>
        <v>Not publicly listed</v>
      </c>
      <c r="F56" s="27"/>
      <c r="G56" s="12" t="str">
        <f t="shared" si="0"/>
        <v>Not Started</v>
      </c>
      <c r="H56" s="28"/>
      <c r="I56" s="29"/>
      <c r="J56" s="28"/>
      <c r="K56" s="29"/>
      <c r="L56" s="28"/>
      <c r="M56" s="29"/>
      <c r="N56" s="28" t="str">
        <f t="shared" si="1"/>
        <v/>
      </c>
      <c r="O56" s="30">
        <f t="shared" si="2"/>
        <v>0</v>
      </c>
      <c r="P56" s="8"/>
      <c r="Q56" s="31"/>
    </row>
    <row r="57" spans="1:17" ht="31.5" customHeight="1" x14ac:dyDescent="0.35">
      <c r="A57" s="12">
        <f t="array" ref="A57">IFERROR(INDEX('Asset Map'!$G:$G,MATCH($B57,'Asset Map'!$B:$B,0)),"")</f>
        <v>2</v>
      </c>
      <c r="B57" s="8" t="s">
        <v>298</v>
      </c>
      <c r="C57" s="8" t="str">
        <f t="array" ref="C57">IFERROR(INDEX('Asset Map'!$A:$A,MATCH($B57,'Asset Map'!$B:$B,0)),"")</f>
        <v>Feeder School (K-5/K-8)</v>
      </c>
      <c r="D57" s="8" t="str">
        <f t="array" ref="D57">IFERROR(INDEX('Asset Map'!$E:$E,MATCH($B57,'Asset Map'!$B:$B,0)),"")</f>
        <v>(212) 368-8710</v>
      </c>
      <c r="E57" s="8" t="str">
        <f t="array" ref="E57">IFERROR(INDEX('Asset Map'!$F:$F,MATCH($B57,'Asset Map'!$B:$B,0)),"")</f>
        <v>Not publicly listed</v>
      </c>
      <c r="F57" s="27"/>
      <c r="G57" s="12" t="str">
        <f t="shared" si="0"/>
        <v>Not Started</v>
      </c>
      <c r="H57" s="28"/>
      <c r="I57" s="29"/>
      <c r="J57" s="28"/>
      <c r="K57" s="29"/>
      <c r="L57" s="28"/>
      <c r="M57" s="29"/>
      <c r="N57" s="28" t="str">
        <f t="shared" si="1"/>
        <v/>
      </c>
      <c r="O57" s="30">
        <f t="shared" si="2"/>
        <v>0</v>
      </c>
      <c r="P57" s="8"/>
      <c r="Q57" s="31"/>
    </row>
    <row r="58" spans="1:17" ht="31.5" customHeight="1" x14ac:dyDescent="0.35">
      <c r="A58" s="12">
        <f t="array" ref="A58">IFERROR(INDEX('Asset Map'!$G:$G,MATCH($B58,'Asset Map'!$B:$B,0)),"")</f>
        <v>2</v>
      </c>
      <c r="B58" s="8" t="s">
        <v>442</v>
      </c>
      <c r="C58" s="8" t="str">
        <f t="array" ref="C58">IFERROR(INDEX('Asset Map'!$A:$A,MATCH($B58,'Asset Map'!$B:$B,0)),"")</f>
        <v>Government/Elected Office</v>
      </c>
      <c r="D58" s="8" t="str">
        <f t="array" ref="D58">IFERROR(INDEX('Asset Map'!$E:$E,MATCH($B58,'Asset Map'!$B:$B,0)),"")</f>
        <v>(212) 749-3105</v>
      </c>
      <c r="E58" s="8" t="str">
        <f t="array" ref="E58">IFERROR(INDEX('Asset Map'!$F:$F,MATCH($B58,'Asset Map'!$B:$B,0)),"")</f>
        <v>Kendall Glaspie, District Manager</v>
      </c>
      <c r="F58" s="27"/>
      <c r="G58" s="12" t="str">
        <f t="shared" si="0"/>
        <v>Not Started</v>
      </c>
      <c r="H58" s="28"/>
      <c r="I58" s="29"/>
      <c r="J58" s="28"/>
      <c r="K58" s="29"/>
      <c r="L58" s="28"/>
      <c r="M58" s="29"/>
      <c r="N58" s="28" t="str">
        <f t="shared" si="1"/>
        <v/>
      </c>
      <c r="O58" s="30">
        <f t="shared" si="2"/>
        <v>0</v>
      </c>
      <c r="P58" s="8"/>
      <c r="Q58" s="31"/>
    </row>
    <row r="59" spans="1:17" ht="31.5" customHeight="1" x14ac:dyDescent="0.35">
      <c r="A59" s="12">
        <f t="array" ref="A59">IFERROR(INDEX('Asset Map'!$G:$G,MATCH($B59,'Asset Map'!$B:$B,0)),"")</f>
        <v>2</v>
      </c>
      <c r="B59" s="8" t="s">
        <v>428</v>
      </c>
      <c r="C59" s="8" t="str">
        <f t="array" ref="C59">IFERROR(INDEX('Asset Map'!$A:$A,MATCH($B59,'Asset Map'!$B:$B,0)),"")</f>
        <v>Government/Elected Office</v>
      </c>
      <c r="D59" s="8" t="str">
        <f t="array" ref="D59">IFERROR(INDEX('Asset Map'!$E:$E,MATCH($B59,'Asset Map'!$B:$B,0)),"")</f>
        <v>(212) 866-5809</v>
      </c>
      <c r="E59" s="8" t="str">
        <f t="array" ref="E59">IFERROR(INDEX('Asset Map'!$F:$F,MATCH($B59,'Asset Map'!$B:$B,0)),"")</f>
        <v>Not publicly listed</v>
      </c>
      <c r="F59" s="27"/>
      <c r="G59" s="12" t="str">
        <f t="shared" si="0"/>
        <v>Not Started</v>
      </c>
      <c r="H59" s="28"/>
      <c r="I59" s="29"/>
      <c r="J59" s="28"/>
      <c r="K59" s="29"/>
      <c r="L59" s="28"/>
      <c r="M59" s="29"/>
      <c r="N59" s="28" t="str">
        <f t="shared" si="1"/>
        <v/>
      </c>
      <c r="O59" s="30">
        <f t="shared" si="2"/>
        <v>0</v>
      </c>
      <c r="P59" s="8"/>
      <c r="Q59" s="31"/>
    </row>
    <row r="60" spans="1:17" ht="31.5" customHeight="1" x14ac:dyDescent="0.35">
      <c r="A60" s="12">
        <f t="array" ref="A60">IFERROR(INDEX('Asset Map'!$G:$G,MATCH($B60,'Asset Map'!$B:$B,0)),"")</f>
        <v>2</v>
      </c>
      <c r="B60" s="8" t="s">
        <v>435</v>
      </c>
      <c r="C60" s="8" t="str">
        <f t="array" ref="C60">IFERROR(INDEX('Asset Map'!$A:$A,MATCH($B60,'Asset Map'!$B:$B,0)),"")</f>
        <v>Government/Elected Office</v>
      </c>
      <c r="D60" s="8" t="str">
        <f t="array" ref="D60">IFERROR(INDEX('Asset Map'!$E:$E,MATCH($B60,'Asset Map'!$B:$B,0)),"")</f>
        <v>(212) 222-7315</v>
      </c>
      <c r="E60" s="8" t="str">
        <f t="array" ref="E60">IFERROR(INDEX('Asset Map'!$F:$F,MATCH($B60,'Asset Map'!$B:$B,0)),"")</f>
        <v>Not publicly listed</v>
      </c>
      <c r="F60" s="27"/>
      <c r="G60" s="12" t="str">
        <f t="shared" si="0"/>
        <v>Not Started</v>
      </c>
      <c r="H60" s="28"/>
      <c r="I60" s="29"/>
      <c r="J60" s="28"/>
      <c r="K60" s="29"/>
      <c r="L60" s="28"/>
      <c r="M60" s="29"/>
      <c r="N60" s="28" t="str">
        <f t="shared" si="1"/>
        <v/>
      </c>
      <c r="O60" s="30">
        <f t="shared" si="2"/>
        <v>0</v>
      </c>
      <c r="P60" s="8"/>
      <c r="Q60" s="31"/>
    </row>
    <row r="61" spans="1:17" ht="31.5" customHeight="1" x14ac:dyDescent="0.35">
      <c r="A61" s="12">
        <f t="array" ref="A61">IFERROR(INDEX('Asset Map'!$G:$G,MATCH($B61,'Asset Map'!$B:$B,0)),"")</f>
        <v>2</v>
      </c>
      <c r="B61" s="8" t="s">
        <v>353</v>
      </c>
      <c r="C61" s="8" t="str">
        <f t="array" ref="C61">IFERROR(INDEX('Asset Map'!$A:$A,MATCH($B61,'Asset Map'!$B:$B,0)),"")</f>
        <v>Immigrant Advocacy Organization</v>
      </c>
      <c r="D61" s="8" t="str">
        <f t="array" ref="D61">IFERROR(INDEX('Asset Map'!$E:$E,MATCH($B61,'Asset Map'!$B:$B,0)),"")</f>
        <v>(212) 222-3882</v>
      </c>
      <c r="E61" s="8" t="str">
        <f t="array" ref="E61">IFERROR(INDEX('Asset Map'!$F:$F,MATCH($B61,'Asset Map'!$B:$B,0)),"")</f>
        <v>Not publicly listed</v>
      </c>
      <c r="F61" s="27"/>
      <c r="G61" s="12" t="str">
        <f t="shared" si="0"/>
        <v>Not Started</v>
      </c>
      <c r="H61" s="28"/>
      <c r="I61" s="29"/>
      <c r="J61" s="28"/>
      <c r="K61" s="29"/>
      <c r="L61" s="28"/>
      <c r="M61" s="29"/>
      <c r="N61" s="28" t="str">
        <f t="shared" si="1"/>
        <v/>
      </c>
      <c r="O61" s="30">
        <f t="shared" si="2"/>
        <v>0</v>
      </c>
      <c r="P61" s="8"/>
      <c r="Q61" s="31"/>
    </row>
    <row r="62" spans="1:17" ht="31.5" customHeight="1" x14ac:dyDescent="0.35">
      <c r="A62" s="12">
        <f t="array" ref="A62">IFERROR(INDEX('Asset Map'!$G:$G,MATCH($B62,'Asset Map'!$B:$B,0)),"")</f>
        <v>2</v>
      </c>
      <c r="B62" s="8" t="s">
        <v>378</v>
      </c>
      <c r="C62" s="8" t="str">
        <f t="array" ref="C62">IFERROR(INDEX('Asset Map'!$A:$A,MATCH($B62,'Asset Map'!$B:$B,0)),"")</f>
        <v>Library</v>
      </c>
      <c r="D62" s="8" t="str">
        <f t="array" ref="D62">IFERROR(INDEX('Asset Map'!$E:$E,MATCH($B62,'Asset Map'!$B:$B,0)),"")</f>
        <v>(917) 275-6975</v>
      </c>
      <c r="E62" s="8" t="str">
        <f t="array" ref="E62">IFERROR(INDEX('Asset Map'!$F:$F,MATCH($B62,'Asset Map'!$B:$B,0)),"")</f>
        <v>Joy Bivins, Director</v>
      </c>
      <c r="F62" s="27"/>
      <c r="G62" s="12" t="str">
        <f t="shared" si="0"/>
        <v>Not Started</v>
      </c>
      <c r="H62" s="28"/>
      <c r="I62" s="29"/>
      <c r="J62" s="28"/>
      <c r="K62" s="29"/>
      <c r="L62" s="28"/>
      <c r="M62" s="29"/>
      <c r="N62" s="28" t="str">
        <f t="shared" si="1"/>
        <v/>
      </c>
      <c r="O62" s="30">
        <f t="shared" si="2"/>
        <v>0</v>
      </c>
      <c r="P62" s="8"/>
      <c r="Q62" s="31"/>
    </row>
    <row r="63" spans="1:17" ht="31.5" customHeight="1" x14ac:dyDescent="0.35">
      <c r="A63" s="12">
        <f t="array" ref="A63">IFERROR(INDEX('Asset Map'!$G:$G,MATCH($B63,'Asset Map'!$B:$B,0)),"")</f>
        <v>2</v>
      </c>
      <c r="B63" s="8" t="s">
        <v>483</v>
      </c>
      <c r="C63" s="8" t="str">
        <f t="array" ref="C63">IFERROR(INDEX('Asset Map'!$A:$A,MATCH($B63,'Asset Map'!$B:$B,0)),"")</f>
        <v>Local Media</v>
      </c>
      <c r="D63" s="8" t="str">
        <f t="array" ref="D63">IFERROR(INDEX('Asset Map'!$E:$E,MATCH($B63,'Asset Map'!$B:$B,0)),"")</f>
        <v>212-650-7481</v>
      </c>
      <c r="E63" s="8" t="str">
        <f t="array" ref="E63">IFERROR(INDEX('Asset Map'!$F:$F,MATCH($B63,'Asset Map'!$B:$B,0)),"")</f>
        <v>Keziah Glow, General Manager</v>
      </c>
      <c r="F63" s="27"/>
      <c r="G63" s="12" t="str">
        <f t="shared" si="0"/>
        <v>Not Started</v>
      </c>
      <c r="H63" s="28"/>
      <c r="I63" s="29"/>
      <c r="J63" s="28"/>
      <c r="K63" s="29"/>
      <c r="L63" s="28"/>
      <c r="M63" s="29"/>
      <c r="N63" s="28" t="str">
        <f t="shared" si="1"/>
        <v/>
      </c>
      <c r="O63" s="30">
        <f t="shared" si="2"/>
        <v>0</v>
      </c>
      <c r="P63" s="8"/>
      <c r="Q63" s="31"/>
    </row>
    <row r="64" spans="1:17" ht="31.5" customHeight="1" x14ac:dyDescent="0.35">
      <c r="A64" s="12">
        <f t="array" ref="A64">IFERROR(INDEX('Asset Map'!$G:$G,MATCH($B64,'Asset Map'!$B:$B,0)),"")</f>
        <v>2</v>
      </c>
      <c r="B64" s="8" t="s">
        <v>459</v>
      </c>
      <c r="C64" s="8" t="str">
        <f t="array" ref="C64">IFERROR(INDEX('Asset Map'!$A:$A,MATCH($B64,'Asset Map'!$B:$B,0)),"")</f>
        <v>NYCHA Development</v>
      </c>
      <c r="D64" s="8" t="str">
        <f t="array" ref="D64">IFERROR(INDEX('Asset Map'!$E:$E,MATCH($B64,'Asset Map'!$B:$B,0)),"")</f>
        <v>Unconfirmed (route via NYC 311)</v>
      </c>
      <c r="E64" s="8" t="str">
        <f t="array" ref="E64">IFERROR(INDEX('Asset Map'!$F:$F,MATCH($B64,'Asset Map'!$B:$B,0)),"")</f>
        <v>Not publicly listed</v>
      </c>
      <c r="F64" s="27"/>
      <c r="G64" s="12" t="str">
        <f t="shared" si="0"/>
        <v>Not Started</v>
      </c>
      <c r="H64" s="28"/>
      <c r="I64" s="29"/>
      <c r="J64" s="28"/>
      <c r="K64" s="29"/>
      <c r="L64" s="28"/>
      <c r="M64" s="29"/>
      <c r="N64" s="28" t="str">
        <f t="shared" si="1"/>
        <v/>
      </c>
      <c r="O64" s="30">
        <f t="shared" si="2"/>
        <v>0</v>
      </c>
      <c r="P64" s="8"/>
      <c r="Q64" s="31"/>
    </row>
    <row r="65" spans="1:17" ht="31.5" customHeight="1" x14ac:dyDescent="0.35">
      <c r="A65" s="12">
        <f t="array" ref="A65">IFERROR(INDEX('Asset Map'!$G:$G,MATCH($B65,'Asset Map'!$B:$B,0)),"")</f>
        <v>2</v>
      </c>
      <c r="B65" s="8" t="s">
        <v>451</v>
      </c>
      <c r="C65" s="8" t="str">
        <f t="array" ref="C65">IFERROR(INDEX('Asset Map'!$A:$A,MATCH($B65,'Asset Map'!$B:$B,0)),"")</f>
        <v>NYCHA Development</v>
      </c>
      <c r="D65" s="8" t="str">
        <f t="array" ref="D65">IFERROR(INDEX('Asset Map'!$E:$E,MATCH($B65,'Asset Map'!$B:$B,0)),"")</f>
        <v>Unconfirmed (route via NYC 311)</v>
      </c>
      <c r="E65" s="8" t="str">
        <f t="array" ref="E65">IFERROR(INDEX('Asset Map'!$F:$F,MATCH($B65,'Asset Map'!$B:$B,0)),"")</f>
        <v>Not publicly listed</v>
      </c>
      <c r="F65" s="27"/>
      <c r="G65" s="12" t="str">
        <f t="shared" si="0"/>
        <v>Not Started</v>
      </c>
      <c r="H65" s="28"/>
      <c r="I65" s="29"/>
      <c r="J65" s="28"/>
      <c r="K65" s="29"/>
      <c r="L65" s="28"/>
      <c r="M65" s="29"/>
      <c r="N65" s="28" t="str">
        <f t="shared" si="1"/>
        <v/>
      </c>
      <c r="O65" s="30">
        <f t="shared" si="2"/>
        <v>0</v>
      </c>
      <c r="P65" s="8"/>
      <c r="Q65" s="31"/>
    </row>
    <row r="66" spans="1:17" ht="31.5" customHeight="1" x14ac:dyDescent="0.35">
      <c r="A66" s="12">
        <f t="array" ref="A66">IFERROR(INDEX('Asset Map'!$G:$G,MATCH($B66,'Asset Map'!$B:$B,0)),"")</f>
        <v>3</v>
      </c>
      <c r="B66" s="8" t="s">
        <v>585</v>
      </c>
      <c r="C66" s="8" t="str">
        <f t="array" ref="C66">IFERROR(INDEX('Asset Map'!$A:$A,MATCH($B66,'Asset Map'!$B:$B,0)),"")</f>
        <v>Business/Merchant Association</v>
      </c>
      <c r="D66" s="8" t="str">
        <f t="array" ref="D66">IFERROR(INDEX('Asset Map'!$E:$E,MATCH($B66,'Asset Map'!$B:$B,0)),"")</f>
        <v>(212) 662-8999</v>
      </c>
      <c r="E66" s="8" t="str">
        <f t="array" ref="E66">IFERROR(INDEX('Asset Map'!$F:$F,MATCH($B66,'Asset Map'!$B:$B,0)),"")</f>
        <v>Not publicly listed</v>
      </c>
      <c r="F66" s="27"/>
      <c r="G66" s="12" t="str">
        <f t="shared" si="0"/>
        <v>Not Started</v>
      </c>
      <c r="H66" s="28"/>
      <c r="I66" s="29"/>
      <c r="J66" s="28"/>
      <c r="K66" s="29"/>
      <c r="L66" s="28"/>
      <c r="M66" s="29"/>
      <c r="N66" s="28" t="str">
        <f t="shared" si="1"/>
        <v/>
      </c>
      <c r="O66" s="30">
        <f t="shared" si="2"/>
        <v>0</v>
      </c>
      <c r="P66" s="8"/>
      <c r="Q66" s="31"/>
    </row>
    <row r="67" spans="1:17" ht="31.5" customHeight="1" x14ac:dyDescent="0.35">
      <c r="A67" s="12">
        <f t="array" ref="A67">IFERROR(INDEX('Asset Map'!$G:$G,MATCH($B67,'Asset Map'!$B:$B,0)),"")</f>
        <v>3</v>
      </c>
      <c r="B67" s="8" t="s">
        <v>566</v>
      </c>
      <c r="C67" s="8" t="str">
        <f t="array" ref="C67">IFERROR(INDEX('Asset Map'!$A:$A,MATCH($B67,'Asset Map'!$B:$B,0)),"")</f>
        <v>Family/Social Services</v>
      </c>
      <c r="D67" s="8" t="str">
        <f t="array" ref="D67">IFERROR(INDEX('Asset Map'!$E:$E,MATCH($B67,'Asset Map'!$B:$B,0)),"")</f>
        <v>(212) 949-4800</v>
      </c>
      <c r="E67" s="8" t="str">
        <f t="array" ref="E67">IFERROR(INDEX('Asset Map'!$F:$F,MATCH($B67,'Asset Map'!$B:$B,0)),"")</f>
        <v>Not publicly listed</v>
      </c>
      <c r="F67" s="27"/>
      <c r="G67" s="12" t="str">
        <f t="shared" si="0"/>
        <v>Not Started</v>
      </c>
      <c r="H67" s="28"/>
      <c r="I67" s="29"/>
      <c r="J67" s="28"/>
      <c r="K67" s="29"/>
      <c r="L67" s="28"/>
      <c r="M67" s="29"/>
      <c r="N67" s="28" t="str">
        <f t="shared" si="1"/>
        <v/>
      </c>
      <c r="O67" s="30">
        <f t="shared" si="2"/>
        <v>0</v>
      </c>
      <c r="P67" s="8"/>
      <c r="Q67" s="31"/>
    </row>
    <row r="68" spans="1:17" ht="31.5" customHeight="1" x14ac:dyDescent="0.35">
      <c r="A68" s="12">
        <f t="array" ref="A68">IFERROR(INDEX('Asset Map'!$G:$G,MATCH($B68,'Asset Map'!$B:$B,0)),"")</f>
        <v>3</v>
      </c>
      <c r="B68" s="8" t="s">
        <v>553</v>
      </c>
      <c r="C68" s="8" t="str">
        <f t="array" ref="C68">IFERROR(INDEX('Asset Map'!$A:$A,MATCH($B68,'Asset Map'!$B:$B,0)),"")</f>
        <v>Family/Social Services</v>
      </c>
      <c r="D68" s="8" t="str">
        <f t="array" ref="D68">IFERROR(INDEX('Asset Map'!$E:$E,MATCH($B68,'Asset Map'!$B:$B,0)),"")</f>
        <v>(212) 939-2730</v>
      </c>
      <c r="E68" s="8" t="str">
        <f t="array" ref="E68">IFERROR(INDEX('Asset Map'!$F:$F,MATCH($B68,'Asset Map'!$B:$B,0)),"")</f>
        <v>HarlemWIC@nychhc.org</v>
      </c>
      <c r="F68" s="27"/>
      <c r="G68" s="12" t="str">
        <f t="shared" si="0"/>
        <v>Not Started</v>
      </c>
      <c r="H68" s="28"/>
      <c r="I68" s="29"/>
      <c r="J68" s="28"/>
      <c r="K68" s="29"/>
      <c r="L68" s="28"/>
      <c r="M68" s="29"/>
      <c r="N68" s="28" t="str">
        <f t="shared" si="1"/>
        <v/>
      </c>
      <c r="O68" s="30">
        <f t="shared" si="2"/>
        <v>0</v>
      </c>
      <c r="P68" s="8"/>
      <c r="Q68" s="31"/>
    </row>
    <row r="69" spans="1:17" ht="31.5" customHeight="1" x14ac:dyDescent="0.35">
      <c r="A69" s="12">
        <f t="array" ref="A69">IFERROR(INDEX('Asset Map'!$G:$G,MATCH($B69,'Asset Map'!$B:$B,0)),"")</f>
        <v>3</v>
      </c>
      <c r="B69" s="8" t="s">
        <v>560</v>
      </c>
      <c r="C69" s="8" t="str">
        <f t="array" ref="C69">IFERROR(INDEX('Asset Map'!$A:$A,MATCH($B69,'Asset Map'!$B:$B,0)),"")</f>
        <v>Family/Social Services</v>
      </c>
      <c r="D69" s="8" t="str">
        <f t="array" ref="D69">IFERROR(INDEX('Asset Map'!$E:$E,MATCH($B69,'Asset Map'!$B:$B,0)),"")</f>
        <v>(212) 665-2600</v>
      </c>
      <c r="E69" s="8" t="str">
        <f t="array" ref="E69">IFERROR(INDEX('Asset Map'!$F:$F,MATCH($B69,'Asset Map'!$B:$B,0)),"")</f>
        <v>Not publicly listed</v>
      </c>
      <c r="F69" s="27"/>
      <c r="G69" s="12" t="str">
        <f t="shared" si="0"/>
        <v>Not Started</v>
      </c>
      <c r="H69" s="28"/>
      <c r="I69" s="29"/>
      <c r="J69" s="28"/>
      <c r="K69" s="29"/>
      <c r="L69" s="28"/>
      <c r="M69" s="29"/>
      <c r="N69" s="28" t="str">
        <f t="shared" si="1"/>
        <v/>
      </c>
      <c r="O69" s="30">
        <f t="shared" si="2"/>
        <v>0</v>
      </c>
      <c r="P69" s="8"/>
      <c r="Q69" s="31"/>
    </row>
    <row r="70" spans="1:17" ht="31.5" customHeight="1" x14ac:dyDescent="0.35">
      <c r="A70" s="12">
        <f t="array" ref="A70">IFERROR(INDEX('Asset Map'!$G:$G,MATCH($B70,'Asset Map'!$B:$B,0)),"")</f>
        <v>3</v>
      </c>
      <c r="B70" s="8" t="s">
        <v>578</v>
      </c>
      <c r="C70" s="8" t="str">
        <f t="array" ref="C70">IFERROR(INDEX('Asset Map'!$A:$A,MATCH($B70,'Asset Map'!$B:$B,0)),"")</f>
        <v>Local Media</v>
      </c>
      <c r="D70" s="8" t="str">
        <f t="array" ref="D70">IFERROR(INDEX('Asset Map'!$E:$E,MATCH($B70,'Asset Map'!$B:$B,0)),"")</f>
        <v>646-216-8698</v>
      </c>
      <c r="E70" s="8" t="str">
        <f t="array" ref="E70">IFERROR(INDEX('Asset Map'!$F:$F,MATCH($B70,'Asset Map'!$B:$B,0)),"")</f>
        <v>Danny Tisdale, Founder &amp; Publisher</v>
      </c>
      <c r="F70" s="27"/>
      <c r="G70" s="12" t="str">
        <f t="shared" si="0"/>
        <v>Not Started</v>
      </c>
      <c r="H70" s="28"/>
      <c r="I70" s="29"/>
      <c r="J70" s="28"/>
      <c r="K70" s="29"/>
      <c r="L70" s="28"/>
      <c r="M70" s="29"/>
      <c r="N70" s="28" t="str">
        <f t="shared" si="1"/>
        <v/>
      </c>
      <c r="O70" s="30">
        <f t="shared" si="2"/>
        <v>0</v>
      </c>
      <c r="P70" s="8"/>
      <c r="Q70" s="31"/>
    </row>
    <row r="71" spans="1:17" ht="31.5" customHeight="1" x14ac:dyDescent="0.35">
      <c r="A71" s="12">
        <f t="array" ref="A71">IFERROR(INDEX('Asset Map'!$G:$G,MATCH($B71,'Asset Map'!$B:$B,0)),"")</f>
        <v>3</v>
      </c>
      <c r="B71" s="8" t="s">
        <v>571</v>
      </c>
      <c r="C71" s="8" t="str">
        <f t="array" ref="C71">IFERROR(INDEX('Asset Map'!$A:$A,MATCH($B71,'Asset Map'!$B:$B,0)),"")</f>
        <v>Local Media</v>
      </c>
      <c r="D71" s="8" t="str">
        <f t="array" ref="D71">IFERROR(INDEX('Asset Map'!$E:$E,MATCH($B71,'Asset Map'!$B:$B,0)),"")</f>
        <v>(212) 932-7400</v>
      </c>
      <c r="E71" s="8" t="str">
        <f t="array" ref="E71">IFERROR(INDEX('Asset Map'!$F:$F,MATCH($B71,'Asset Map'!$B:$B,0)),"")</f>
        <v>Madison J. Gray, Executive Editor</v>
      </c>
      <c r="F71" s="27"/>
      <c r="G71" s="12" t="str">
        <f t="shared" si="0"/>
        <v>Not Started</v>
      </c>
      <c r="H71" s="28"/>
      <c r="I71" s="29"/>
      <c r="J71" s="28"/>
      <c r="K71" s="29"/>
      <c r="L71" s="28"/>
      <c r="M71" s="29"/>
      <c r="N71" s="28" t="str">
        <f t="shared" si="1"/>
        <v/>
      </c>
      <c r="O71" s="30">
        <f t="shared" si="2"/>
        <v>0</v>
      </c>
      <c r="P71" s="8"/>
      <c r="Q71" s="31"/>
    </row>
    <row r="72" spans="1:17" ht="31.5" customHeight="1" x14ac:dyDescent="0.35">
      <c r="A72" s="12">
        <f t="array" ref="A72">IFERROR(INDEX('Asset Map'!$G:$G,MATCH($B72,'Asset Map'!$B:$B,0)),"")</f>
        <v>3</v>
      </c>
      <c r="B72" s="8" t="s">
        <v>604</v>
      </c>
      <c r="C72" s="8" t="str">
        <f t="array" ref="C72">IFERROR(INDEX('Asset Map'!$A:$A,MATCH($B72,'Asset Map'!$B:$B,0)),"")</f>
        <v>Community Gathering Spot</v>
      </c>
      <c r="D72" s="8" t="str">
        <f t="array" ref="D72">IFERROR(INDEX('Asset Map'!$E:$E,MATCH($B72,'Asset Map'!$B:$B,0)),"")</f>
        <v>(929) 613-0247</v>
      </c>
      <c r="E72" s="8" t="str">
        <f t="array" ref="E72">IFERROR(INDEX('Asset Map'!$F:$F,MATCH($B72,'Asset Map'!$B:$B,0)),"")</f>
        <v>Not publicly listed</v>
      </c>
      <c r="F72" s="27"/>
      <c r="G72" s="12" t="str">
        <f t="shared" si="0"/>
        <v>Not Started</v>
      </c>
      <c r="H72" s="28"/>
      <c r="I72" s="29"/>
      <c r="J72" s="28"/>
      <c r="K72" s="29"/>
      <c r="L72" s="28"/>
      <c r="M72" s="29"/>
      <c r="N72" s="28" t="str">
        <f t="shared" si="1"/>
        <v/>
      </c>
      <c r="O72" s="30">
        <f t="shared" si="2"/>
        <v>0</v>
      </c>
      <c r="P72" s="8"/>
      <c r="Q72" s="31"/>
    </row>
    <row r="73" spans="1:17" ht="31.5" customHeight="1" x14ac:dyDescent="0.35">
      <c r="A73" s="12">
        <f t="array" ref="A73">IFERROR(INDEX('Asset Map'!$G:$G,MATCH($B73,'Asset Map'!$B:$B,0)),"")</f>
        <v>3</v>
      </c>
      <c r="B73" s="8" t="s">
        <v>598</v>
      </c>
      <c r="C73" s="8" t="str">
        <f t="array" ref="C73">IFERROR(INDEX('Asset Map'!$A:$A,MATCH($B73,'Asset Map'!$B:$B,0)),"")</f>
        <v>Community Gathering Spot</v>
      </c>
      <c r="D73" s="8" t="str">
        <f t="array" ref="D73">IFERROR(INDEX('Asset Map'!$E:$E,MATCH($B73,'Asset Map'!$B:$B,0)),"")</f>
        <v>(212) 510-8552</v>
      </c>
      <c r="E73" s="8" t="str">
        <f t="array" ref="E73">IFERROR(INDEX('Asset Map'!$F:$F,MATCH($B73,'Asset Map'!$B:$B,0)),"")</f>
        <v>Not publicly listed</v>
      </c>
      <c r="F73" s="27"/>
      <c r="G73" s="12" t="str">
        <f t="shared" si="0"/>
        <v>Not Started</v>
      </c>
      <c r="H73" s="28"/>
      <c r="I73" s="29"/>
      <c r="J73" s="28"/>
      <c r="K73" s="29"/>
      <c r="L73" s="28"/>
      <c r="M73" s="29"/>
      <c r="N73" s="28" t="str">
        <f t="shared" si="1"/>
        <v/>
      </c>
      <c r="O73" s="30">
        <f t="shared" si="2"/>
        <v>0</v>
      </c>
      <c r="P73" s="8"/>
      <c r="Q73" s="31"/>
    </row>
    <row r="74" spans="1:17" ht="31.5" customHeight="1" x14ac:dyDescent="0.35">
      <c r="A74" s="12">
        <f t="array" ref="A74">IFERROR(INDEX('Asset Map'!$G:$G,MATCH($B74,'Asset Map'!$B:$B,0)),"")</f>
        <v>3</v>
      </c>
      <c r="B74" s="8" t="s">
        <v>610</v>
      </c>
      <c r="C74" s="8" t="str">
        <f t="array" ref="C74">IFERROR(INDEX('Asset Map'!$A:$A,MATCH($B74,'Asset Map'!$B:$B,0)),"")</f>
        <v>Community Gathering Spot</v>
      </c>
      <c r="D74" s="8" t="str">
        <f t="array" ref="D74">IFERROR(INDEX('Asset Map'!$E:$E,MATCH($B74,'Asset Map'!$B:$B,0)),"")</f>
        <v>(212) 932-0833</v>
      </c>
      <c r="E74" s="8" t="str">
        <f t="array" ref="E74">IFERROR(INDEX('Asset Map'!$F:$F,MATCH($B74,'Asset Map'!$B:$B,0)),"")</f>
        <v>Not publicly listed</v>
      </c>
      <c r="F74" s="27"/>
      <c r="G74" s="12" t="str">
        <f t="shared" si="0"/>
        <v>Not Started</v>
      </c>
      <c r="H74" s="28"/>
      <c r="I74" s="29"/>
      <c r="J74" s="28"/>
      <c r="K74" s="29"/>
      <c r="L74" s="28"/>
      <c r="M74" s="29"/>
      <c r="N74" s="28" t="str">
        <f t="shared" si="1"/>
        <v/>
      </c>
      <c r="O74" s="30">
        <f t="shared" si="2"/>
        <v>0</v>
      </c>
      <c r="P74" s="8"/>
      <c r="Q74" s="31"/>
    </row>
    <row r="75" spans="1:17" ht="31.5" customHeight="1" x14ac:dyDescent="0.35">
      <c r="A75" s="12">
        <f t="array" ref="A75">IFERROR(INDEX('Asset Map'!$G:$G,MATCH($B75,'Asset Map'!$B:$B,0)),"")</f>
        <v>3</v>
      </c>
      <c r="B75" s="8" t="s">
        <v>616</v>
      </c>
      <c r="C75" s="8" t="str">
        <f t="array" ref="C75">IFERROR(INDEX('Asset Map'!$A:$A,MATCH($B75,'Asset Map'!$B:$B,0)),"")</f>
        <v>Community Gathering Spot</v>
      </c>
      <c r="D75" s="8" t="str">
        <f t="array" ref="D75">IFERROR(INDEX('Asset Map'!$E:$E,MATCH($B75,'Asset Map'!$B:$B,0)),"")</f>
        <v>(212) 987-8131</v>
      </c>
      <c r="E75" s="8" t="str">
        <f t="array" ref="E75">IFERROR(INDEX('Asset Map'!$F:$F,MATCH($B75,'Asset Map'!$B:$B,0)),"")</f>
        <v>Not publicly listed</v>
      </c>
      <c r="F75" s="27"/>
      <c r="G75" s="12" t="str">
        <f t="shared" si="0"/>
        <v>Not Started</v>
      </c>
      <c r="H75" s="28"/>
      <c r="I75" s="29"/>
      <c r="J75" s="28"/>
      <c r="K75" s="29"/>
      <c r="L75" s="28"/>
      <c r="M75" s="29"/>
      <c r="N75" s="28" t="str">
        <f t="shared" si="1"/>
        <v/>
      </c>
      <c r="O75" s="30">
        <f t="shared" si="2"/>
        <v>0</v>
      </c>
      <c r="P75" s="8"/>
      <c r="Q75" s="31"/>
    </row>
    <row r="76" spans="1:17" ht="31.5" customHeight="1" x14ac:dyDescent="0.35">
      <c r="A76" s="12">
        <f t="array" ref="A76">IFERROR(INDEX('Asset Map'!$G:$G,MATCH($B76,'Asset Map'!$B:$B,0)),"")</f>
        <v>3</v>
      </c>
      <c r="B76" s="8" t="s">
        <v>591</v>
      </c>
      <c r="C76" s="8" t="str">
        <f t="array" ref="C76">IFERROR(INDEX('Asset Map'!$A:$A,MATCH($B76,'Asset Map'!$B:$B,0)),"")</f>
        <v>Community Gathering Spot</v>
      </c>
      <c r="D76" s="8" t="str">
        <f t="array" ref="D76">IFERROR(INDEX('Asset Map'!$E:$E,MATCH($B76,'Asset Map'!$B:$B,0)),"")</f>
        <v>(212) 864-7777</v>
      </c>
      <c r="E76" s="8" t="str">
        <f t="array" ref="E76">IFERROR(INDEX('Asset Map'!$F:$F,MATCH($B76,'Asset Map'!$B:$B,0)),"")</f>
        <v>Melba Wilson, Owner</v>
      </c>
      <c r="F76" s="27"/>
      <c r="G76" s="12" t="str">
        <f t="shared" si="0"/>
        <v>Not Started</v>
      </c>
      <c r="H76" s="28"/>
      <c r="I76" s="29"/>
      <c r="J76" s="28"/>
      <c r="K76" s="29"/>
      <c r="L76" s="28"/>
      <c r="M76" s="29"/>
      <c r="N76" s="28" t="str">
        <f t="shared" si="1"/>
        <v/>
      </c>
      <c r="O76" s="30">
        <f t="shared" si="2"/>
        <v>0</v>
      </c>
      <c r="P76" s="8"/>
      <c r="Q76" s="31"/>
    </row>
    <row r="77" spans="1:17" ht="31.5" customHeight="1" x14ac:dyDescent="0.35">
      <c r="A77" s="12">
        <f t="array" ref="A77">IFERROR(INDEX('Asset Map'!$G:$G,MATCH($B77,'Asset Map'!$B:$B,0)),"")</f>
        <v>3</v>
      </c>
      <c r="B77" s="8" t="s">
        <v>532</v>
      </c>
      <c r="C77" s="8" t="str">
        <f t="array" ref="C77">IFERROR(INDEX('Asset Map'!$A:$A,MATCH($B77,'Asset Map'!$B:$B,0)),"")</f>
        <v>Cultural Institution</v>
      </c>
      <c r="D77" s="8" t="str">
        <f t="array" ref="D77">IFERROR(INDEX('Asset Map'!$E:$E,MATCH($B77,'Asset Map'!$B:$B,0)),"")</f>
        <v>Unconfirmed</v>
      </c>
      <c r="E77" s="8" t="str">
        <f t="array" ref="E77">IFERROR(INDEX('Asset Map'!$F:$F,MATCH($B77,'Asset Map'!$B:$B,0)),"")</f>
        <v>Not publicly listed</v>
      </c>
      <c r="F77" s="27"/>
      <c r="G77" s="12" t="str">
        <f t="shared" si="0"/>
        <v>Not Started</v>
      </c>
      <c r="H77" s="28"/>
      <c r="I77" s="29"/>
      <c r="J77" s="28"/>
      <c r="K77" s="29"/>
      <c r="L77" s="28"/>
      <c r="M77" s="29"/>
      <c r="N77" s="28" t="str">
        <f t="shared" si="1"/>
        <v/>
      </c>
      <c r="O77" s="30">
        <f t="shared" si="2"/>
        <v>0</v>
      </c>
      <c r="P77" s="8"/>
      <c r="Q77" s="31"/>
    </row>
    <row r="78" spans="1:17" ht="31.5" customHeight="1" x14ac:dyDescent="0.35">
      <c r="A78" s="12">
        <f t="array" ref="A78">IFERROR(INDEX('Asset Map'!$G:$G,MATCH($B78,'Asset Map'!$B:$B,0)),"")</f>
        <v>3</v>
      </c>
      <c r="B78" s="8" t="s">
        <v>543</v>
      </c>
      <c r="C78" s="8" t="str">
        <f t="array" ref="C78">IFERROR(INDEX('Asset Map'!$A:$A,MATCH($B78,'Asset Map'!$B:$B,0)),"")</f>
        <v>Early Childhood/Head Start</v>
      </c>
      <c r="D78" s="8" t="str">
        <f t="array" ref="D78">IFERROR(INDEX('Asset Map'!$E:$E,MATCH($B78,'Asset Map'!$B:$B,0)),"")</f>
        <v>(212) 369-3577</v>
      </c>
      <c r="E78" s="8" t="str">
        <f t="array" ref="E78">IFERROR(INDEX('Asset Map'!$F:$F,MATCH($B78,'Asset Map'!$B:$B,0)),"")</f>
        <v>Not publicly listed</v>
      </c>
      <c r="F78" s="27"/>
      <c r="G78" s="12" t="str">
        <f t="shared" si="0"/>
        <v>Not Started</v>
      </c>
      <c r="H78" s="28"/>
      <c r="I78" s="29"/>
      <c r="J78" s="28"/>
      <c r="K78" s="29"/>
      <c r="L78" s="28"/>
      <c r="M78" s="29"/>
      <c r="N78" s="28" t="str">
        <f t="shared" si="1"/>
        <v/>
      </c>
      <c r="O78" s="30">
        <f t="shared" si="2"/>
        <v>0</v>
      </c>
      <c r="P78" s="8"/>
      <c r="Q78" s="31"/>
    </row>
    <row r="79" spans="1:17" ht="31.5" customHeight="1" x14ac:dyDescent="0.35">
      <c r="A79" s="12">
        <f t="array" ref="A79">IFERROR(INDEX('Asset Map'!$G:$G,MATCH($B79,'Asset Map'!$B:$B,0)),"")</f>
        <v>3</v>
      </c>
      <c r="B79" s="8" t="s">
        <v>519</v>
      </c>
      <c r="C79" s="8" t="str">
        <f t="array" ref="C79">IFERROR(INDEX('Asset Map'!$A:$A,MATCH($B79,'Asset Map'!$B:$B,0)),"")</f>
        <v>Faith-Based Organization</v>
      </c>
      <c r="D79" s="8" t="str">
        <f t="array" ref="D79">IFERROR(INDEX('Asset Map'!$E:$E,MATCH($B79,'Asset Map'!$B:$B,0)),"")</f>
        <v>(212) 666-8200</v>
      </c>
      <c r="E79" s="8" t="str">
        <f t="array" ref="E79">IFERROR(INDEX('Asset Map'!$F:$F,MATCH($B79,'Asset Map'!$B:$B,0)),"")</f>
        <v>Not publicly listed</v>
      </c>
      <c r="F79" s="27"/>
      <c r="G79" s="12" t="str">
        <f t="shared" si="0"/>
        <v>Not Started</v>
      </c>
      <c r="H79" s="28"/>
      <c r="I79" s="29"/>
      <c r="J79" s="28"/>
      <c r="K79" s="29"/>
      <c r="L79" s="28"/>
      <c r="M79" s="29"/>
      <c r="N79" s="28" t="str">
        <f t="shared" si="1"/>
        <v/>
      </c>
      <c r="O79" s="30">
        <f t="shared" si="2"/>
        <v>0</v>
      </c>
      <c r="P79" s="8"/>
      <c r="Q79" s="31"/>
    </row>
    <row r="80" spans="1:17" ht="31.5" customHeight="1" x14ac:dyDescent="0.35">
      <c r="A80" s="12">
        <f t="array" ref="A80">IFERROR(INDEX('Asset Map'!$G:$G,MATCH($B80,'Asset Map'!$B:$B,0)),"")</f>
        <v>3</v>
      </c>
      <c r="B80" s="8" t="s">
        <v>508</v>
      </c>
      <c r="C80" s="8" t="str">
        <f t="array" ref="C80">IFERROR(INDEX('Asset Map'!$A:$A,MATCH($B80,'Asset Map'!$B:$B,0)),"")</f>
        <v>Faith-Based Organization</v>
      </c>
      <c r="D80" s="8" t="str">
        <f t="array" ref="D80">IFERROR(INDEX('Asset Map'!$E:$E,MATCH($B80,'Asset Map'!$B:$B,0)),"")</f>
        <v>(212) 663-8990 (unconfirmed as active)</v>
      </c>
      <c r="E80" s="8" t="str">
        <f t="array" ref="E80">IFERROR(INDEX('Asset Map'!$F:$F,MATCH($B80,'Asset Map'!$B:$B,0)),"")</f>
        <v>Not publicly listed</v>
      </c>
      <c r="F80" s="27"/>
      <c r="G80" s="12" t="str">
        <f t="shared" si="0"/>
        <v>Not Started</v>
      </c>
      <c r="H80" s="28"/>
      <c r="I80" s="29"/>
      <c r="J80" s="28"/>
      <c r="K80" s="29"/>
      <c r="L80" s="28"/>
      <c r="M80" s="29"/>
      <c r="N80" s="28" t="str">
        <f t="shared" si="1"/>
        <v/>
      </c>
      <c r="O80" s="30">
        <f t="shared" si="2"/>
        <v>0</v>
      </c>
      <c r="P80" s="8"/>
      <c r="Q80" s="31"/>
    </row>
    <row r="81" spans="1:17" ht="31.5" customHeight="1" x14ac:dyDescent="0.35">
      <c r="A81" s="12">
        <f t="array" ref="A81">IFERROR(INDEX('Asset Map'!$G:$G,MATCH($B81,'Asset Map'!$B:$B,0)),"")</f>
        <v>3</v>
      </c>
      <c r="B81" s="8" t="s">
        <v>514</v>
      </c>
      <c r="C81" s="8" t="str">
        <f t="array" ref="C81">IFERROR(INDEX('Asset Map'!$A:$A,MATCH($B81,'Asset Map'!$B:$B,0)),"")</f>
        <v>Faith-Based Organization</v>
      </c>
      <c r="D81" s="8" t="str">
        <f t="array" ref="D81">IFERROR(INDEX('Asset Map'!$E:$E,MATCH($B81,'Asset Map'!$B:$B,0)),"")</f>
        <v>Unconfirmed</v>
      </c>
      <c r="E81" s="8" t="str">
        <f t="array" ref="E81">IFERROR(INDEX('Asset Map'!$F:$F,MATCH($B81,'Asset Map'!$B:$B,0)),"")</f>
        <v>Not publicly listed</v>
      </c>
      <c r="F81" s="27"/>
      <c r="G81" s="12" t="str">
        <f t="shared" si="0"/>
        <v>Not Started</v>
      </c>
      <c r="H81" s="28"/>
      <c r="I81" s="29"/>
      <c r="J81" s="28"/>
      <c r="K81" s="29"/>
      <c r="L81" s="28"/>
      <c r="M81" s="29"/>
      <c r="N81" s="28" t="str">
        <f t="shared" si="1"/>
        <v/>
      </c>
      <c r="O81" s="30">
        <f t="shared" si="2"/>
        <v>0</v>
      </c>
      <c r="P81" s="8"/>
      <c r="Q81" s="31"/>
    </row>
    <row r="82" spans="1:17" ht="31.5" customHeight="1" x14ac:dyDescent="0.35">
      <c r="A82" s="12">
        <f t="array" ref="A82">IFERROR(INDEX('Asset Map'!$G:$G,MATCH($B82,'Asset Map'!$B:$B,0)),"")</f>
        <v>3</v>
      </c>
      <c r="B82" s="8" t="s">
        <v>525</v>
      </c>
      <c r="C82" s="8" t="str">
        <f t="array" ref="C82">IFERROR(INDEX('Asset Map'!$A:$A,MATCH($B82,'Asset Map'!$B:$B,0)),"")</f>
        <v>Faith-Based Organization</v>
      </c>
      <c r="D82" s="8" t="str">
        <f t="array" ref="D82">IFERROR(INDEX('Asset Map'!$E:$E,MATCH($B82,'Asset Map'!$B:$B,0)),"")</f>
        <v>(212) 534-0681</v>
      </c>
      <c r="E82" s="8" t="str">
        <f t="array" ref="E82">IFERROR(INDEX('Asset Map'!$F:$F,MATCH($B82,'Asset Map'!$B:$B,0)),"")</f>
        <v>Not publicly listed (Pallottine Fathers)</v>
      </c>
      <c r="F82" s="27"/>
      <c r="G82" s="12" t="str">
        <f t="shared" si="0"/>
        <v>Not Started</v>
      </c>
      <c r="H82" s="28"/>
      <c r="I82" s="29"/>
      <c r="J82" s="28"/>
      <c r="K82" s="29"/>
      <c r="L82" s="28"/>
      <c r="M82" s="29"/>
      <c r="N82" s="28" t="str">
        <f t="shared" si="1"/>
        <v/>
      </c>
      <c r="O82" s="30">
        <f t="shared" si="2"/>
        <v>0</v>
      </c>
      <c r="P82" s="8"/>
      <c r="Q82" s="31"/>
    </row>
    <row r="83" spans="1:17" ht="31.5" customHeight="1" x14ac:dyDescent="0.35">
      <c r="A83" s="12">
        <f t="array" ref="A83">IFERROR(INDEX('Asset Map'!$G:$G,MATCH($B83,'Asset Map'!$B:$B,0)),"")</f>
        <v>3</v>
      </c>
      <c r="B83" s="8" t="s">
        <v>502</v>
      </c>
      <c r="C83" s="8" t="str">
        <f t="array" ref="C83">IFERROR(INDEX('Asset Map'!$A:$A,MATCH($B83,'Asset Map'!$B:$B,0)),"")</f>
        <v>Feeder School (K-5/K-8)</v>
      </c>
      <c r="D83" s="8" t="str">
        <f t="array" ref="D83">IFERROR(INDEX('Asset Map'!$E:$E,MATCH($B83,'Asset Map'!$B:$B,0)),"")</f>
        <v>(212) 348-3794</v>
      </c>
      <c r="E83" s="8" t="str">
        <f t="array" ref="E83">IFERROR(INDEX('Asset Map'!$F:$F,MATCH($B83,'Asset Map'!$B:$B,0)),"")</f>
        <v>Not publicly listed</v>
      </c>
      <c r="F83" s="27"/>
      <c r="G83" s="12" t="str">
        <f t="shared" si="0"/>
        <v>Not Started</v>
      </c>
      <c r="H83" s="28"/>
      <c r="I83" s="29"/>
      <c r="J83" s="28"/>
      <c r="K83" s="29"/>
      <c r="L83" s="28"/>
      <c r="M83" s="29"/>
      <c r="N83" s="28" t="str">
        <f t="shared" si="1"/>
        <v/>
      </c>
      <c r="O83" s="30">
        <f t="shared" si="2"/>
        <v>0</v>
      </c>
      <c r="P83" s="8"/>
      <c r="Q83" s="31"/>
    </row>
    <row r="84" spans="1:17" ht="31.5" customHeight="1" x14ac:dyDescent="0.35">
      <c r="A84" s="12">
        <f t="array" ref="A84">IFERROR(INDEX('Asset Map'!$G:$G,MATCH($B84,'Asset Map'!$B:$B,0)),"")</f>
        <v>3</v>
      </c>
      <c r="B84" s="8" t="s">
        <v>537</v>
      </c>
      <c r="C84" s="8" t="str">
        <f t="array" ref="C84">IFERROR(INDEX('Asset Map'!$A:$A,MATCH($B84,'Asset Map'!$B:$B,0)),"")</f>
        <v>Immigrant Advocacy Organization</v>
      </c>
      <c r="D84" s="8" t="str">
        <f t="array" ref="D84">IFERROR(INDEX('Asset Map'!$E:$E,MATCH($B84,'Asset Map'!$B:$B,0)),"")</f>
        <v>(212) 862-9010</v>
      </c>
      <c r="E84" s="8" t="str">
        <f t="array" ref="E84">IFERROR(INDEX('Asset Map'!$F:$F,MATCH($B84,'Asset Map'!$B:$B,0)),"")</f>
        <v>Not publicly listed</v>
      </c>
      <c r="F84" s="27"/>
      <c r="G84" s="12" t="str">
        <f t="shared" si="0"/>
        <v>Not Started</v>
      </c>
      <c r="H84" s="28"/>
      <c r="I84" s="29"/>
      <c r="J84" s="28"/>
      <c r="K84" s="29"/>
      <c r="L84" s="28"/>
      <c r="M84" s="29"/>
      <c r="N84" s="28" t="str">
        <f t="shared" si="1"/>
        <v/>
      </c>
      <c r="O84" s="30">
        <f t="shared" si="2"/>
        <v>0</v>
      </c>
      <c r="P84" s="8"/>
      <c r="Q84" s="31"/>
    </row>
    <row r="85" spans="1:17" ht="31.5" customHeight="1" x14ac:dyDescent="0.35">
      <c r="A85" s="12">
        <f t="array" ref="A85">IFERROR(INDEX('Asset Map'!$G:$G,MATCH($B85,'Asset Map'!$B:$B,0)),"")</f>
        <v>3</v>
      </c>
      <c r="B85" s="8" t="s">
        <v>548</v>
      </c>
      <c r="C85" s="8" t="str">
        <f t="array" ref="C85">IFERROR(INDEX('Asset Map'!$A:$A,MATCH($B85,'Asset Map'!$B:$B,0)),"")</f>
        <v>NYCHA Development</v>
      </c>
      <c r="D85" s="8" t="str">
        <f t="array" ref="D85">IFERROR(INDEX('Asset Map'!$E:$E,MATCH($B85,'Asset Map'!$B:$B,0)),"")</f>
        <v>Unconfirmed (route via NYC 311)</v>
      </c>
      <c r="E85" s="8" t="str">
        <f t="array" ref="E85">IFERROR(INDEX('Asset Map'!$F:$F,MATCH($B85,'Asset Map'!$B:$B,0)),"")</f>
        <v>Not publicly listed</v>
      </c>
      <c r="F85" s="27"/>
      <c r="G85" s="12" t="str">
        <f t="shared" si="0"/>
        <v>Not Started</v>
      </c>
      <c r="H85" s="28"/>
      <c r="I85" s="29"/>
      <c r="J85" s="28"/>
      <c r="K85" s="29"/>
      <c r="L85" s="28"/>
      <c r="M85" s="29"/>
      <c r="N85" s="28" t="str">
        <f t="shared" si="1"/>
        <v/>
      </c>
      <c r="O85" s="30">
        <f t="shared" si="2"/>
        <v>0</v>
      </c>
      <c r="P85" s="8"/>
      <c r="Q85" s="31"/>
    </row>
    <row r="86" spans="1:17" ht="15.75" customHeight="1" x14ac:dyDescent="0.35">
      <c r="H86" s="32"/>
      <c r="I86" s="32"/>
      <c r="J86" s="32"/>
      <c r="K86" s="32"/>
      <c r="L86" s="32"/>
      <c r="M86" s="32"/>
      <c r="N86" s="32"/>
      <c r="O86" s="32"/>
    </row>
    <row r="87" spans="1:17" ht="15.75" customHeight="1" x14ac:dyDescent="0.35">
      <c r="H87" s="32"/>
      <c r="I87" s="32"/>
      <c r="J87" s="32"/>
      <c r="K87" s="32"/>
      <c r="L87" s="32"/>
      <c r="M87" s="32"/>
      <c r="N87" s="32"/>
      <c r="O87" s="32"/>
    </row>
    <row r="88" spans="1:17" ht="15.75" customHeight="1" x14ac:dyDescent="0.35">
      <c r="H88" s="32"/>
      <c r="I88" s="32"/>
      <c r="J88" s="32"/>
      <c r="K88" s="32"/>
      <c r="L88" s="32"/>
      <c r="M88" s="32"/>
      <c r="N88" s="32"/>
      <c r="O88" s="32"/>
    </row>
    <row r="89" spans="1:17" ht="15.75" customHeight="1" x14ac:dyDescent="0.35">
      <c r="H89" s="32"/>
      <c r="I89" s="32"/>
      <c r="J89" s="32"/>
      <c r="K89" s="32"/>
      <c r="L89" s="32"/>
      <c r="M89" s="32"/>
      <c r="N89" s="32"/>
      <c r="O89" s="32"/>
    </row>
    <row r="90" spans="1:17" ht="15.75" customHeight="1" x14ac:dyDescent="0.35">
      <c r="H90" s="32"/>
      <c r="I90" s="32"/>
      <c r="J90" s="32"/>
      <c r="K90" s="32"/>
      <c r="L90" s="32"/>
      <c r="M90" s="32"/>
      <c r="N90" s="32"/>
      <c r="O90" s="32"/>
    </row>
    <row r="91" spans="1:17" ht="15.75" customHeight="1" x14ac:dyDescent="0.35">
      <c r="H91" s="32"/>
      <c r="I91" s="32"/>
      <c r="J91" s="32"/>
      <c r="K91" s="32"/>
      <c r="L91" s="32"/>
      <c r="M91" s="32"/>
      <c r="N91" s="32"/>
      <c r="O91" s="32"/>
    </row>
    <row r="92" spans="1:17" ht="15.75" customHeight="1" x14ac:dyDescent="0.35">
      <c r="H92" s="32"/>
      <c r="I92" s="32"/>
      <c r="J92" s="32"/>
      <c r="K92" s="32"/>
      <c r="L92" s="32"/>
      <c r="M92" s="32"/>
      <c r="N92" s="32"/>
      <c r="O92" s="32"/>
    </row>
    <row r="93" spans="1:17" ht="15.75" customHeight="1" x14ac:dyDescent="0.35">
      <c r="H93" s="32"/>
      <c r="I93" s="32"/>
      <c r="J93" s="32"/>
      <c r="K93" s="32"/>
      <c r="L93" s="32"/>
      <c r="M93" s="32"/>
      <c r="N93" s="32"/>
      <c r="O93" s="32"/>
    </row>
    <row r="94" spans="1:17" ht="15.75" customHeight="1" x14ac:dyDescent="0.35">
      <c r="H94" s="32"/>
      <c r="I94" s="32"/>
      <c r="J94" s="32"/>
      <c r="K94" s="32"/>
      <c r="L94" s="32"/>
      <c r="M94" s="32"/>
      <c r="N94" s="32"/>
      <c r="O94" s="32"/>
    </row>
    <row r="95" spans="1:17" ht="15.75" customHeight="1" x14ac:dyDescent="0.35">
      <c r="H95" s="32"/>
      <c r="I95" s="32"/>
      <c r="J95" s="32"/>
      <c r="K95" s="32"/>
      <c r="L95" s="32"/>
      <c r="M95" s="32"/>
      <c r="N95" s="32"/>
      <c r="O95" s="32"/>
    </row>
    <row r="96" spans="1:17" ht="15.75" customHeight="1" x14ac:dyDescent="0.35">
      <c r="H96" s="32"/>
      <c r="I96" s="32"/>
      <c r="J96" s="32"/>
      <c r="K96" s="32"/>
      <c r="L96" s="32"/>
      <c r="M96" s="32"/>
      <c r="N96" s="32"/>
      <c r="O96" s="32"/>
    </row>
    <row r="97" spans="8:15" ht="15.75" customHeight="1" x14ac:dyDescent="0.35">
      <c r="H97" s="32"/>
      <c r="I97" s="32"/>
      <c r="J97" s="32"/>
      <c r="K97" s="32"/>
      <c r="L97" s="32"/>
      <c r="M97" s="32"/>
      <c r="N97" s="32"/>
      <c r="O97" s="32"/>
    </row>
    <row r="98" spans="8:15" ht="15.75" customHeight="1" x14ac:dyDescent="0.35">
      <c r="H98" s="32"/>
      <c r="I98" s="32"/>
      <c r="J98" s="32"/>
      <c r="K98" s="32"/>
      <c r="L98" s="32"/>
      <c r="M98" s="32"/>
      <c r="N98" s="32"/>
      <c r="O98" s="32"/>
    </row>
    <row r="99" spans="8:15" ht="15.75" customHeight="1" x14ac:dyDescent="0.35">
      <c r="H99" s="32"/>
      <c r="I99" s="32"/>
      <c r="J99" s="32"/>
      <c r="K99" s="32"/>
      <c r="L99" s="32"/>
      <c r="M99" s="32"/>
      <c r="N99" s="32"/>
      <c r="O99" s="32"/>
    </row>
    <row r="100" spans="8:15" ht="15.75" customHeight="1" x14ac:dyDescent="0.35">
      <c r="H100" s="32"/>
      <c r="I100" s="32"/>
      <c r="J100" s="32"/>
      <c r="K100" s="32"/>
      <c r="L100" s="32"/>
      <c r="M100" s="32"/>
      <c r="N100" s="32"/>
      <c r="O100" s="32"/>
    </row>
    <row r="101" spans="8:15" ht="15.75" customHeight="1" x14ac:dyDescent="0.35">
      <c r="H101" s="32"/>
      <c r="I101" s="32"/>
      <c r="J101" s="32"/>
      <c r="K101" s="32"/>
      <c r="L101" s="32"/>
      <c r="M101" s="32"/>
      <c r="N101" s="32"/>
      <c r="O101" s="32"/>
    </row>
    <row r="102" spans="8:15" ht="15.75" customHeight="1" x14ac:dyDescent="0.35">
      <c r="H102" s="32"/>
      <c r="I102" s="32"/>
      <c r="J102" s="32"/>
      <c r="K102" s="32"/>
      <c r="L102" s="32"/>
      <c r="M102" s="32"/>
      <c r="N102" s="32"/>
      <c r="O102" s="32"/>
    </row>
    <row r="103" spans="8:15" ht="15.75" customHeight="1" x14ac:dyDescent="0.35">
      <c r="H103" s="32"/>
      <c r="I103" s="32"/>
      <c r="J103" s="32"/>
      <c r="K103" s="32"/>
      <c r="L103" s="32"/>
      <c r="M103" s="32"/>
      <c r="N103" s="32"/>
      <c r="O103" s="32"/>
    </row>
    <row r="104" spans="8:15" ht="15.75" customHeight="1" x14ac:dyDescent="0.35">
      <c r="H104" s="32"/>
      <c r="I104" s="32"/>
      <c r="J104" s="32"/>
      <c r="K104" s="32"/>
      <c r="L104" s="32"/>
      <c r="M104" s="32"/>
      <c r="N104" s="32"/>
      <c r="O104" s="32"/>
    </row>
    <row r="105" spans="8:15" ht="15.75" customHeight="1" x14ac:dyDescent="0.35">
      <c r="H105" s="32"/>
      <c r="I105" s="32"/>
      <c r="J105" s="32"/>
      <c r="K105" s="32"/>
      <c r="L105" s="32"/>
      <c r="M105" s="32"/>
      <c r="N105" s="32"/>
      <c r="O105" s="32"/>
    </row>
    <row r="106" spans="8:15" ht="15.75" customHeight="1" x14ac:dyDescent="0.35">
      <c r="H106" s="32"/>
      <c r="I106" s="32"/>
      <c r="J106" s="32"/>
      <c r="K106" s="32"/>
      <c r="L106" s="32"/>
      <c r="M106" s="32"/>
      <c r="N106" s="32"/>
      <c r="O106" s="32"/>
    </row>
    <row r="107" spans="8:15" ht="15.75" customHeight="1" x14ac:dyDescent="0.35">
      <c r="H107" s="32"/>
      <c r="I107" s="32"/>
      <c r="J107" s="32"/>
      <c r="K107" s="32"/>
      <c r="L107" s="32"/>
      <c r="M107" s="32"/>
      <c r="N107" s="32"/>
      <c r="O107" s="32"/>
    </row>
    <row r="108" spans="8:15" ht="15.75" customHeight="1" x14ac:dyDescent="0.35">
      <c r="H108" s="32"/>
      <c r="I108" s="32"/>
      <c r="J108" s="32"/>
      <c r="K108" s="32"/>
      <c r="L108" s="32"/>
      <c r="M108" s="32"/>
      <c r="N108" s="32"/>
      <c r="O108" s="32"/>
    </row>
    <row r="109" spans="8:15" ht="15.75" customHeight="1" x14ac:dyDescent="0.35">
      <c r="H109" s="32"/>
      <c r="I109" s="32"/>
      <c r="J109" s="32"/>
      <c r="K109" s="32"/>
      <c r="L109" s="32"/>
      <c r="M109" s="32"/>
      <c r="N109" s="32"/>
      <c r="O109" s="32"/>
    </row>
    <row r="110" spans="8:15" ht="15.75" customHeight="1" x14ac:dyDescent="0.35">
      <c r="H110" s="32"/>
      <c r="I110" s="32"/>
      <c r="J110" s="32"/>
      <c r="K110" s="32"/>
      <c r="L110" s="32"/>
      <c r="M110" s="32"/>
      <c r="N110" s="32"/>
      <c r="O110" s="32"/>
    </row>
    <row r="111" spans="8:15" ht="15.75" customHeight="1" x14ac:dyDescent="0.35">
      <c r="H111" s="32"/>
      <c r="I111" s="32"/>
      <c r="J111" s="32"/>
      <c r="K111" s="32"/>
      <c r="L111" s="32"/>
      <c r="M111" s="32"/>
      <c r="N111" s="32"/>
      <c r="O111" s="32"/>
    </row>
    <row r="112" spans="8:15" ht="15.75" customHeight="1" x14ac:dyDescent="0.35">
      <c r="H112" s="32"/>
      <c r="I112" s="32"/>
      <c r="J112" s="32"/>
      <c r="K112" s="32"/>
      <c r="L112" s="32"/>
      <c r="M112" s="32"/>
      <c r="N112" s="32"/>
      <c r="O112" s="32"/>
    </row>
    <row r="113" spans="8:15" ht="15.75" customHeight="1" x14ac:dyDescent="0.35">
      <c r="H113" s="32"/>
      <c r="I113" s="32"/>
      <c r="J113" s="32"/>
      <c r="K113" s="32"/>
      <c r="L113" s="32"/>
      <c r="M113" s="32"/>
      <c r="N113" s="32"/>
      <c r="O113" s="32"/>
    </row>
    <row r="114" spans="8:15" ht="15.75" customHeight="1" x14ac:dyDescent="0.35">
      <c r="H114" s="32"/>
      <c r="I114" s="32"/>
      <c r="J114" s="32"/>
      <c r="K114" s="32"/>
      <c r="L114" s="32"/>
      <c r="M114" s="32"/>
      <c r="N114" s="32"/>
      <c r="O114" s="32"/>
    </row>
    <row r="115" spans="8:15" ht="15.75" customHeight="1" x14ac:dyDescent="0.35">
      <c r="H115" s="32"/>
      <c r="I115" s="32"/>
      <c r="J115" s="32"/>
      <c r="K115" s="32"/>
      <c r="L115" s="32"/>
      <c r="M115" s="32"/>
      <c r="N115" s="32"/>
      <c r="O115" s="32"/>
    </row>
    <row r="116" spans="8:15" ht="15.75" customHeight="1" x14ac:dyDescent="0.35">
      <c r="H116" s="32"/>
      <c r="I116" s="32"/>
      <c r="J116" s="32"/>
      <c r="K116" s="32"/>
      <c r="L116" s="32"/>
      <c r="M116" s="32"/>
      <c r="N116" s="32"/>
      <c r="O116" s="32"/>
    </row>
    <row r="117" spans="8:15" ht="15.75" customHeight="1" x14ac:dyDescent="0.35">
      <c r="H117" s="32"/>
      <c r="I117" s="32"/>
      <c r="J117" s="32"/>
      <c r="K117" s="32"/>
      <c r="L117" s="32"/>
      <c r="M117" s="32"/>
      <c r="N117" s="32"/>
      <c r="O117" s="32"/>
    </row>
    <row r="118" spans="8:15" ht="15.75" customHeight="1" x14ac:dyDescent="0.35">
      <c r="H118" s="32"/>
      <c r="I118" s="32"/>
      <c r="J118" s="32"/>
      <c r="K118" s="32"/>
      <c r="L118" s="32"/>
      <c r="M118" s="32"/>
      <c r="N118" s="32"/>
      <c r="O118" s="32"/>
    </row>
    <row r="119" spans="8:15" ht="15.75" customHeight="1" x14ac:dyDescent="0.35">
      <c r="H119" s="32"/>
      <c r="I119" s="32"/>
      <c r="J119" s="32"/>
      <c r="K119" s="32"/>
      <c r="L119" s="32"/>
      <c r="M119" s="32"/>
      <c r="N119" s="32"/>
      <c r="O119" s="32"/>
    </row>
    <row r="120" spans="8:15" ht="15.75" customHeight="1" x14ac:dyDescent="0.35">
      <c r="H120" s="32"/>
      <c r="I120" s="32"/>
      <c r="J120" s="32"/>
      <c r="K120" s="32"/>
      <c r="L120" s="32"/>
      <c r="M120" s="32"/>
      <c r="N120" s="32"/>
      <c r="O120" s="32"/>
    </row>
    <row r="121" spans="8:15" ht="15.75" customHeight="1" x14ac:dyDescent="0.35">
      <c r="H121" s="32"/>
      <c r="I121" s="32"/>
      <c r="J121" s="32"/>
      <c r="K121" s="32"/>
      <c r="L121" s="32"/>
      <c r="M121" s="32"/>
      <c r="N121" s="32"/>
      <c r="O121" s="32"/>
    </row>
    <row r="122" spans="8:15" ht="15.75" customHeight="1" x14ac:dyDescent="0.35">
      <c r="H122" s="32"/>
      <c r="I122" s="32"/>
      <c r="J122" s="32"/>
      <c r="K122" s="32"/>
      <c r="L122" s="32"/>
      <c r="M122" s="32"/>
      <c r="N122" s="32"/>
      <c r="O122" s="32"/>
    </row>
    <row r="123" spans="8:15" ht="15.75" customHeight="1" x14ac:dyDescent="0.35">
      <c r="H123" s="32"/>
      <c r="I123" s="32"/>
      <c r="J123" s="32"/>
      <c r="K123" s="32"/>
      <c r="L123" s="32"/>
      <c r="M123" s="32"/>
      <c r="N123" s="32"/>
      <c r="O123" s="32"/>
    </row>
    <row r="124" spans="8:15" ht="15.75" customHeight="1" x14ac:dyDescent="0.35">
      <c r="H124" s="32"/>
      <c r="I124" s="32"/>
      <c r="J124" s="32"/>
      <c r="K124" s="32"/>
      <c r="L124" s="32"/>
      <c r="M124" s="32"/>
      <c r="N124" s="32"/>
      <c r="O124" s="32"/>
    </row>
    <row r="125" spans="8:15" ht="15.75" customHeight="1" x14ac:dyDescent="0.35">
      <c r="H125" s="32"/>
      <c r="I125" s="32"/>
      <c r="J125" s="32"/>
      <c r="K125" s="32"/>
      <c r="L125" s="32"/>
      <c r="M125" s="32"/>
      <c r="N125" s="32"/>
      <c r="O125" s="32"/>
    </row>
    <row r="126" spans="8:15" ht="15.75" customHeight="1" x14ac:dyDescent="0.35">
      <c r="H126" s="32"/>
      <c r="I126" s="32"/>
      <c r="J126" s="32"/>
      <c r="K126" s="32"/>
      <c r="L126" s="32"/>
      <c r="M126" s="32"/>
      <c r="N126" s="32"/>
      <c r="O126" s="32"/>
    </row>
    <row r="127" spans="8:15" ht="15.75" customHeight="1" x14ac:dyDescent="0.35">
      <c r="H127" s="32"/>
      <c r="I127" s="32"/>
      <c r="J127" s="32"/>
      <c r="K127" s="32"/>
      <c r="L127" s="32"/>
      <c r="M127" s="32"/>
      <c r="N127" s="32"/>
      <c r="O127" s="32"/>
    </row>
    <row r="128" spans="8:15" ht="15.75" customHeight="1" x14ac:dyDescent="0.35">
      <c r="H128" s="32"/>
      <c r="I128" s="32"/>
      <c r="J128" s="32"/>
      <c r="K128" s="32"/>
      <c r="L128" s="32"/>
      <c r="M128" s="32"/>
      <c r="N128" s="32"/>
      <c r="O128" s="32"/>
    </row>
    <row r="129" spans="8:15" ht="15.75" customHeight="1" x14ac:dyDescent="0.35">
      <c r="H129" s="32"/>
      <c r="I129" s="32"/>
      <c r="J129" s="32"/>
      <c r="K129" s="32"/>
      <c r="L129" s="32"/>
      <c r="M129" s="32"/>
      <c r="N129" s="32"/>
      <c r="O129" s="32"/>
    </row>
    <row r="130" spans="8:15" ht="15.75" customHeight="1" x14ac:dyDescent="0.35">
      <c r="H130" s="32"/>
      <c r="I130" s="32"/>
      <c r="J130" s="32"/>
      <c r="K130" s="32"/>
      <c r="L130" s="32"/>
      <c r="M130" s="32"/>
      <c r="N130" s="32"/>
      <c r="O130" s="32"/>
    </row>
    <row r="131" spans="8:15" ht="15.75" customHeight="1" x14ac:dyDescent="0.35">
      <c r="H131" s="32"/>
      <c r="I131" s="32"/>
      <c r="J131" s="32"/>
      <c r="K131" s="32"/>
      <c r="L131" s="32"/>
      <c r="M131" s="32"/>
      <c r="N131" s="32"/>
      <c r="O131" s="32"/>
    </row>
    <row r="132" spans="8:15" ht="15.75" customHeight="1" x14ac:dyDescent="0.35">
      <c r="H132" s="32"/>
      <c r="I132" s="32"/>
      <c r="J132" s="32"/>
      <c r="K132" s="32"/>
      <c r="L132" s="32"/>
      <c r="M132" s="32"/>
      <c r="N132" s="32"/>
      <c r="O132" s="32"/>
    </row>
    <row r="133" spans="8:15" ht="15.75" customHeight="1" x14ac:dyDescent="0.35">
      <c r="H133" s="32"/>
      <c r="I133" s="32"/>
      <c r="J133" s="32"/>
      <c r="K133" s="32"/>
      <c r="L133" s="32"/>
      <c r="M133" s="32"/>
      <c r="N133" s="32"/>
      <c r="O133" s="32"/>
    </row>
    <row r="134" spans="8:15" ht="15.75" customHeight="1" x14ac:dyDescent="0.35">
      <c r="H134" s="32"/>
      <c r="I134" s="32"/>
      <c r="J134" s="32"/>
      <c r="K134" s="32"/>
      <c r="L134" s="32"/>
      <c r="M134" s="32"/>
      <c r="N134" s="32"/>
      <c r="O134" s="32"/>
    </row>
    <row r="135" spans="8:15" ht="15.75" customHeight="1" x14ac:dyDescent="0.35">
      <c r="H135" s="32"/>
      <c r="I135" s="32"/>
      <c r="J135" s="32"/>
      <c r="K135" s="32"/>
      <c r="L135" s="32"/>
      <c r="M135" s="32"/>
      <c r="N135" s="32"/>
      <c r="O135" s="32"/>
    </row>
    <row r="136" spans="8:15" ht="15.75" customHeight="1" x14ac:dyDescent="0.35">
      <c r="H136" s="32"/>
      <c r="I136" s="32"/>
      <c r="J136" s="32"/>
      <c r="K136" s="32"/>
      <c r="L136" s="32"/>
      <c r="M136" s="32"/>
      <c r="N136" s="32"/>
      <c r="O136" s="32"/>
    </row>
    <row r="137" spans="8:15" ht="15.75" customHeight="1" x14ac:dyDescent="0.35">
      <c r="H137" s="32"/>
      <c r="I137" s="32"/>
      <c r="J137" s="32"/>
      <c r="K137" s="32"/>
      <c r="L137" s="32"/>
      <c r="M137" s="32"/>
      <c r="N137" s="32"/>
      <c r="O137" s="32"/>
    </row>
    <row r="138" spans="8:15" ht="15.75" customHeight="1" x14ac:dyDescent="0.35">
      <c r="H138" s="32"/>
      <c r="I138" s="32"/>
      <c r="J138" s="32"/>
      <c r="K138" s="32"/>
      <c r="L138" s="32"/>
      <c r="M138" s="32"/>
      <c r="N138" s="32"/>
      <c r="O138" s="32"/>
    </row>
    <row r="139" spans="8:15" ht="15.75" customHeight="1" x14ac:dyDescent="0.35">
      <c r="H139" s="32"/>
      <c r="I139" s="32"/>
      <c r="J139" s="32"/>
      <c r="K139" s="32"/>
      <c r="L139" s="32"/>
      <c r="M139" s="32"/>
      <c r="N139" s="32"/>
      <c r="O139" s="32"/>
    </row>
    <row r="140" spans="8:15" ht="15.75" customHeight="1" x14ac:dyDescent="0.35">
      <c r="H140" s="32"/>
      <c r="I140" s="32"/>
      <c r="J140" s="32"/>
      <c r="K140" s="32"/>
      <c r="L140" s="32"/>
      <c r="M140" s="32"/>
      <c r="N140" s="32"/>
      <c r="O140" s="32"/>
    </row>
    <row r="141" spans="8:15" ht="15.75" customHeight="1" x14ac:dyDescent="0.35">
      <c r="H141" s="32"/>
      <c r="I141" s="32"/>
      <c r="J141" s="32"/>
      <c r="K141" s="32"/>
      <c r="L141" s="32"/>
      <c r="M141" s="32"/>
      <c r="N141" s="32"/>
      <c r="O141" s="32"/>
    </row>
    <row r="142" spans="8:15" ht="15.75" customHeight="1" x14ac:dyDescent="0.35">
      <c r="H142" s="32"/>
      <c r="I142" s="32"/>
      <c r="J142" s="32"/>
      <c r="K142" s="32"/>
      <c r="L142" s="32"/>
      <c r="M142" s="32"/>
      <c r="N142" s="32"/>
      <c r="O142" s="32"/>
    </row>
    <row r="143" spans="8:15" ht="15.75" customHeight="1" x14ac:dyDescent="0.35">
      <c r="H143" s="32"/>
      <c r="I143" s="32"/>
      <c r="J143" s="32"/>
      <c r="K143" s="32"/>
      <c r="L143" s="32"/>
      <c r="M143" s="32"/>
      <c r="N143" s="32"/>
      <c r="O143" s="32"/>
    </row>
    <row r="144" spans="8:15" ht="15.75" customHeight="1" x14ac:dyDescent="0.35">
      <c r="H144" s="32"/>
      <c r="I144" s="32"/>
      <c r="J144" s="32"/>
      <c r="K144" s="32"/>
      <c r="L144" s="32"/>
      <c r="M144" s="32"/>
      <c r="N144" s="32"/>
      <c r="O144" s="32"/>
    </row>
    <row r="145" spans="8:15" ht="15.75" customHeight="1" x14ac:dyDescent="0.35">
      <c r="H145" s="32"/>
      <c r="I145" s="32"/>
      <c r="J145" s="32"/>
      <c r="K145" s="32"/>
      <c r="L145" s="32"/>
      <c r="M145" s="32"/>
      <c r="N145" s="32"/>
      <c r="O145" s="32"/>
    </row>
    <row r="146" spans="8:15" ht="15.75" customHeight="1" x14ac:dyDescent="0.35">
      <c r="H146" s="32"/>
      <c r="I146" s="32"/>
      <c r="J146" s="32"/>
      <c r="K146" s="32"/>
      <c r="L146" s="32"/>
      <c r="M146" s="32"/>
      <c r="N146" s="32"/>
      <c r="O146" s="32"/>
    </row>
    <row r="147" spans="8:15" ht="15.75" customHeight="1" x14ac:dyDescent="0.35">
      <c r="H147" s="32"/>
      <c r="I147" s="32"/>
      <c r="J147" s="32"/>
      <c r="K147" s="32"/>
      <c r="L147" s="32"/>
      <c r="M147" s="32"/>
      <c r="N147" s="32"/>
      <c r="O147" s="32"/>
    </row>
    <row r="148" spans="8:15" ht="15.75" customHeight="1" x14ac:dyDescent="0.35">
      <c r="H148" s="32"/>
      <c r="I148" s="32"/>
      <c r="J148" s="32"/>
      <c r="K148" s="32"/>
      <c r="L148" s="32"/>
      <c r="M148" s="32"/>
      <c r="N148" s="32"/>
      <c r="O148" s="32"/>
    </row>
    <row r="149" spans="8:15" ht="15.75" customHeight="1" x14ac:dyDescent="0.35">
      <c r="H149" s="32"/>
      <c r="I149" s="32"/>
      <c r="J149" s="32"/>
      <c r="K149" s="32"/>
      <c r="L149" s="32"/>
      <c r="M149" s="32"/>
      <c r="N149" s="32"/>
      <c r="O149" s="32"/>
    </row>
    <row r="150" spans="8:15" ht="15.75" customHeight="1" x14ac:dyDescent="0.35">
      <c r="H150" s="32"/>
      <c r="I150" s="32"/>
      <c r="J150" s="32"/>
      <c r="K150" s="32"/>
      <c r="L150" s="32"/>
      <c r="M150" s="32"/>
      <c r="N150" s="32"/>
      <c r="O150" s="32"/>
    </row>
    <row r="151" spans="8:15" ht="15.75" customHeight="1" x14ac:dyDescent="0.35">
      <c r="H151" s="32"/>
      <c r="I151" s="32"/>
      <c r="J151" s="32"/>
      <c r="K151" s="32"/>
      <c r="L151" s="32"/>
      <c r="M151" s="32"/>
      <c r="N151" s="32"/>
      <c r="O151" s="32"/>
    </row>
    <row r="152" spans="8:15" ht="15.75" customHeight="1" x14ac:dyDescent="0.35">
      <c r="H152" s="32"/>
      <c r="I152" s="32"/>
      <c r="J152" s="32"/>
      <c r="K152" s="32"/>
      <c r="L152" s="32"/>
      <c r="M152" s="32"/>
      <c r="N152" s="32"/>
      <c r="O152" s="32"/>
    </row>
    <row r="153" spans="8:15" ht="15.75" customHeight="1" x14ac:dyDescent="0.35">
      <c r="H153" s="32"/>
      <c r="I153" s="32"/>
      <c r="J153" s="32"/>
      <c r="K153" s="32"/>
      <c r="L153" s="32"/>
      <c r="M153" s="32"/>
      <c r="N153" s="32"/>
      <c r="O153" s="32"/>
    </row>
    <row r="154" spans="8:15" ht="15.75" customHeight="1" x14ac:dyDescent="0.35">
      <c r="H154" s="32"/>
      <c r="I154" s="32"/>
      <c r="J154" s="32"/>
      <c r="K154" s="32"/>
      <c r="L154" s="32"/>
      <c r="M154" s="32"/>
      <c r="N154" s="32"/>
      <c r="O154" s="32"/>
    </row>
    <row r="155" spans="8:15" ht="15.75" customHeight="1" x14ac:dyDescent="0.35">
      <c r="H155" s="32"/>
      <c r="I155" s="32"/>
      <c r="J155" s="32"/>
      <c r="K155" s="32"/>
      <c r="L155" s="32"/>
      <c r="M155" s="32"/>
      <c r="N155" s="32"/>
      <c r="O155" s="32"/>
    </row>
    <row r="156" spans="8:15" ht="15.75" customHeight="1" x14ac:dyDescent="0.35">
      <c r="H156" s="32"/>
      <c r="I156" s="32"/>
      <c r="J156" s="32"/>
      <c r="K156" s="32"/>
      <c r="L156" s="32"/>
      <c r="M156" s="32"/>
      <c r="N156" s="32"/>
      <c r="O156" s="32"/>
    </row>
    <row r="157" spans="8:15" ht="15.75" customHeight="1" x14ac:dyDescent="0.35">
      <c r="H157" s="32"/>
      <c r="I157" s="32"/>
      <c r="J157" s="32"/>
      <c r="K157" s="32"/>
      <c r="L157" s="32"/>
      <c r="M157" s="32"/>
      <c r="N157" s="32"/>
      <c r="O157" s="32"/>
    </row>
    <row r="158" spans="8:15" ht="15.75" customHeight="1" x14ac:dyDescent="0.35">
      <c r="H158" s="32"/>
      <c r="I158" s="32"/>
      <c r="J158" s="32"/>
      <c r="K158" s="32"/>
      <c r="L158" s="32"/>
      <c r="M158" s="32"/>
      <c r="N158" s="32"/>
      <c r="O158" s="32"/>
    </row>
    <row r="159" spans="8:15" ht="15.75" customHeight="1" x14ac:dyDescent="0.35">
      <c r="H159" s="32"/>
      <c r="I159" s="32"/>
      <c r="J159" s="32"/>
      <c r="K159" s="32"/>
      <c r="L159" s="32"/>
      <c r="M159" s="32"/>
      <c r="N159" s="32"/>
      <c r="O159" s="32"/>
    </row>
    <row r="160" spans="8:15" ht="15.75" customHeight="1" x14ac:dyDescent="0.35">
      <c r="H160" s="32"/>
      <c r="I160" s="32"/>
      <c r="J160" s="32"/>
      <c r="K160" s="32"/>
      <c r="L160" s="32"/>
      <c r="M160" s="32"/>
      <c r="N160" s="32"/>
      <c r="O160" s="32"/>
    </row>
    <row r="161" spans="8:15" ht="15.75" customHeight="1" x14ac:dyDescent="0.35">
      <c r="H161" s="32"/>
      <c r="I161" s="32"/>
      <c r="J161" s="32"/>
      <c r="K161" s="32"/>
      <c r="L161" s="32"/>
      <c r="M161" s="32"/>
      <c r="N161" s="32"/>
      <c r="O161" s="32"/>
    </row>
    <row r="162" spans="8:15" ht="15.75" customHeight="1" x14ac:dyDescent="0.35">
      <c r="H162" s="32"/>
      <c r="I162" s="32"/>
      <c r="J162" s="32"/>
      <c r="K162" s="32"/>
      <c r="L162" s="32"/>
      <c r="M162" s="32"/>
      <c r="N162" s="32"/>
      <c r="O162" s="32"/>
    </row>
    <row r="163" spans="8:15" ht="15.75" customHeight="1" x14ac:dyDescent="0.35">
      <c r="H163" s="32"/>
      <c r="I163" s="32"/>
      <c r="J163" s="32"/>
      <c r="K163" s="32"/>
      <c r="L163" s="32"/>
      <c r="M163" s="32"/>
      <c r="N163" s="32"/>
      <c r="O163" s="32"/>
    </row>
    <row r="164" spans="8:15" ht="15.75" customHeight="1" x14ac:dyDescent="0.35">
      <c r="H164" s="32"/>
      <c r="I164" s="32"/>
      <c r="J164" s="32"/>
      <c r="K164" s="32"/>
      <c r="L164" s="32"/>
      <c r="M164" s="32"/>
      <c r="N164" s="32"/>
      <c r="O164" s="32"/>
    </row>
    <row r="165" spans="8:15" ht="15.75" customHeight="1" x14ac:dyDescent="0.35">
      <c r="H165" s="32"/>
      <c r="I165" s="32"/>
      <c r="J165" s="32"/>
      <c r="K165" s="32"/>
      <c r="L165" s="32"/>
      <c r="M165" s="32"/>
      <c r="N165" s="32"/>
      <c r="O165" s="32"/>
    </row>
    <row r="166" spans="8:15" ht="15.75" customHeight="1" x14ac:dyDescent="0.35">
      <c r="H166" s="32"/>
      <c r="I166" s="32"/>
      <c r="J166" s="32"/>
      <c r="K166" s="32"/>
      <c r="L166" s="32"/>
      <c r="M166" s="32"/>
      <c r="N166" s="32"/>
      <c r="O166" s="32"/>
    </row>
    <row r="167" spans="8:15" ht="15.75" customHeight="1" x14ac:dyDescent="0.35">
      <c r="H167" s="32"/>
      <c r="I167" s="32"/>
      <c r="J167" s="32"/>
      <c r="K167" s="32"/>
      <c r="L167" s="32"/>
      <c r="M167" s="32"/>
      <c r="N167" s="32"/>
      <c r="O167" s="32"/>
    </row>
    <row r="168" spans="8:15" ht="15.75" customHeight="1" x14ac:dyDescent="0.35">
      <c r="H168" s="32"/>
      <c r="I168" s="32"/>
      <c r="J168" s="32"/>
      <c r="K168" s="32"/>
      <c r="L168" s="32"/>
      <c r="M168" s="32"/>
      <c r="N168" s="32"/>
      <c r="O168" s="32"/>
    </row>
    <row r="169" spans="8:15" ht="15.75" customHeight="1" x14ac:dyDescent="0.35">
      <c r="H169" s="32"/>
      <c r="I169" s="32"/>
      <c r="J169" s="32"/>
      <c r="K169" s="32"/>
      <c r="L169" s="32"/>
      <c r="M169" s="32"/>
      <c r="N169" s="32"/>
      <c r="O169" s="32"/>
    </row>
    <row r="170" spans="8:15" ht="15.75" customHeight="1" x14ac:dyDescent="0.35">
      <c r="H170" s="32"/>
      <c r="I170" s="32"/>
      <c r="J170" s="32"/>
      <c r="K170" s="32"/>
      <c r="L170" s="32"/>
      <c r="M170" s="32"/>
      <c r="N170" s="32"/>
      <c r="O170" s="32"/>
    </row>
    <row r="171" spans="8:15" ht="15.75" customHeight="1" x14ac:dyDescent="0.35">
      <c r="H171" s="32"/>
      <c r="I171" s="32"/>
      <c r="J171" s="32"/>
      <c r="K171" s="32"/>
      <c r="L171" s="32"/>
      <c r="M171" s="32"/>
      <c r="N171" s="32"/>
      <c r="O171" s="32"/>
    </row>
    <row r="172" spans="8:15" ht="15.75" customHeight="1" x14ac:dyDescent="0.35">
      <c r="H172" s="32"/>
      <c r="I172" s="32"/>
      <c r="J172" s="32"/>
      <c r="K172" s="32"/>
      <c r="L172" s="32"/>
      <c r="M172" s="32"/>
      <c r="N172" s="32"/>
      <c r="O172" s="32"/>
    </row>
    <row r="173" spans="8:15" ht="15.75" customHeight="1" x14ac:dyDescent="0.35">
      <c r="H173" s="32"/>
      <c r="I173" s="32"/>
      <c r="J173" s="32"/>
      <c r="K173" s="32"/>
      <c r="L173" s="32"/>
      <c r="M173" s="32"/>
      <c r="N173" s="32"/>
      <c r="O173" s="32"/>
    </row>
    <row r="174" spans="8:15" ht="15.75" customHeight="1" x14ac:dyDescent="0.35">
      <c r="H174" s="32"/>
      <c r="I174" s="32"/>
      <c r="J174" s="32"/>
      <c r="K174" s="32"/>
      <c r="L174" s="32"/>
      <c r="M174" s="32"/>
      <c r="N174" s="32"/>
      <c r="O174" s="32"/>
    </row>
    <row r="175" spans="8:15" ht="15.75" customHeight="1" x14ac:dyDescent="0.35">
      <c r="H175" s="32"/>
      <c r="I175" s="32"/>
      <c r="J175" s="32"/>
      <c r="K175" s="32"/>
      <c r="L175" s="32"/>
      <c r="M175" s="32"/>
      <c r="N175" s="32"/>
      <c r="O175" s="32"/>
    </row>
    <row r="176" spans="8:15" ht="15.75" customHeight="1" x14ac:dyDescent="0.35">
      <c r="H176" s="32"/>
      <c r="I176" s="32"/>
      <c r="J176" s="32"/>
      <c r="K176" s="32"/>
      <c r="L176" s="32"/>
      <c r="M176" s="32"/>
      <c r="N176" s="32"/>
      <c r="O176" s="32"/>
    </row>
    <row r="177" spans="8:15" ht="15.75" customHeight="1" x14ac:dyDescent="0.35">
      <c r="H177" s="32"/>
      <c r="I177" s="32"/>
      <c r="J177" s="32"/>
      <c r="K177" s="32"/>
      <c r="L177" s="32"/>
      <c r="M177" s="32"/>
      <c r="N177" s="32"/>
      <c r="O177" s="32"/>
    </row>
    <row r="178" spans="8:15" ht="15.75" customHeight="1" x14ac:dyDescent="0.35">
      <c r="H178" s="32"/>
      <c r="I178" s="32"/>
      <c r="J178" s="32"/>
      <c r="K178" s="32"/>
      <c r="L178" s="32"/>
      <c r="M178" s="32"/>
      <c r="N178" s="32"/>
      <c r="O178" s="32"/>
    </row>
    <row r="179" spans="8:15" ht="15.75" customHeight="1" x14ac:dyDescent="0.35">
      <c r="H179" s="32"/>
      <c r="I179" s="32"/>
      <c r="J179" s="32"/>
      <c r="K179" s="32"/>
      <c r="L179" s="32"/>
      <c r="M179" s="32"/>
      <c r="N179" s="32"/>
      <c r="O179" s="32"/>
    </row>
    <row r="180" spans="8:15" ht="15.75" customHeight="1" x14ac:dyDescent="0.35">
      <c r="H180" s="32"/>
      <c r="I180" s="32"/>
      <c r="J180" s="32"/>
      <c r="K180" s="32"/>
      <c r="L180" s="32"/>
      <c r="M180" s="32"/>
      <c r="N180" s="32"/>
      <c r="O180" s="32"/>
    </row>
    <row r="181" spans="8:15" ht="15.75" customHeight="1" x14ac:dyDescent="0.35">
      <c r="H181" s="32"/>
      <c r="I181" s="32"/>
      <c r="J181" s="32"/>
      <c r="K181" s="32"/>
      <c r="L181" s="32"/>
      <c r="M181" s="32"/>
      <c r="N181" s="32"/>
      <c r="O181" s="32"/>
    </row>
    <row r="182" spans="8:15" ht="15.75" customHeight="1" x14ac:dyDescent="0.35">
      <c r="H182" s="32"/>
      <c r="I182" s="32"/>
      <c r="J182" s="32"/>
      <c r="K182" s="32"/>
      <c r="L182" s="32"/>
      <c r="M182" s="32"/>
      <c r="N182" s="32"/>
      <c r="O182" s="32"/>
    </row>
    <row r="183" spans="8:15" ht="15.75" customHeight="1" x14ac:dyDescent="0.35">
      <c r="H183" s="32"/>
      <c r="I183" s="32"/>
      <c r="J183" s="32"/>
      <c r="K183" s="32"/>
      <c r="L183" s="32"/>
      <c r="M183" s="32"/>
      <c r="N183" s="32"/>
      <c r="O183" s="32"/>
    </row>
    <row r="184" spans="8:15" ht="15.75" customHeight="1" x14ac:dyDescent="0.35">
      <c r="H184" s="32"/>
      <c r="I184" s="32"/>
      <c r="J184" s="32"/>
      <c r="K184" s="32"/>
      <c r="L184" s="32"/>
      <c r="M184" s="32"/>
      <c r="N184" s="32"/>
      <c r="O184" s="32"/>
    </row>
    <row r="185" spans="8:15" ht="15.75" customHeight="1" x14ac:dyDescent="0.35">
      <c r="H185" s="32"/>
      <c r="I185" s="32"/>
      <c r="J185" s="32"/>
      <c r="K185" s="32"/>
      <c r="L185" s="32"/>
      <c r="M185" s="32"/>
      <c r="N185" s="32"/>
      <c r="O185" s="32"/>
    </row>
    <row r="186" spans="8:15" ht="15.75" customHeight="1" x14ac:dyDescent="0.35">
      <c r="H186" s="32"/>
      <c r="I186" s="32"/>
      <c r="J186" s="32"/>
      <c r="K186" s="32"/>
      <c r="L186" s="32"/>
      <c r="M186" s="32"/>
      <c r="N186" s="32"/>
      <c r="O186" s="32"/>
    </row>
    <row r="187" spans="8:15" ht="15.75" customHeight="1" x14ac:dyDescent="0.35">
      <c r="H187" s="32"/>
      <c r="I187" s="32"/>
      <c r="J187" s="32"/>
      <c r="K187" s="32"/>
      <c r="L187" s="32"/>
      <c r="M187" s="32"/>
      <c r="N187" s="32"/>
      <c r="O187" s="32"/>
    </row>
    <row r="188" spans="8:15" ht="15.75" customHeight="1" x14ac:dyDescent="0.35">
      <c r="H188" s="32"/>
      <c r="I188" s="32"/>
      <c r="J188" s="32"/>
      <c r="K188" s="32"/>
      <c r="L188" s="32"/>
      <c r="M188" s="32"/>
      <c r="N188" s="32"/>
      <c r="O188" s="32"/>
    </row>
    <row r="189" spans="8:15" ht="15.75" customHeight="1" x14ac:dyDescent="0.35">
      <c r="H189" s="32"/>
      <c r="I189" s="32"/>
      <c r="J189" s="32"/>
      <c r="K189" s="32"/>
      <c r="L189" s="32"/>
      <c r="M189" s="32"/>
      <c r="N189" s="32"/>
      <c r="O189" s="32"/>
    </row>
    <row r="190" spans="8:15" ht="15.75" customHeight="1" x14ac:dyDescent="0.35">
      <c r="H190" s="32"/>
      <c r="I190" s="32"/>
      <c r="J190" s="32"/>
      <c r="K190" s="32"/>
      <c r="L190" s="32"/>
      <c r="M190" s="32"/>
      <c r="N190" s="32"/>
      <c r="O190" s="32"/>
    </row>
    <row r="191" spans="8:15" ht="15.75" customHeight="1" x14ac:dyDescent="0.35">
      <c r="H191" s="32"/>
      <c r="I191" s="32"/>
      <c r="J191" s="32"/>
      <c r="K191" s="32"/>
      <c r="L191" s="32"/>
      <c r="M191" s="32"/>
      <c r="N191" s="32"/>
      <c r="O191" s="32"/>
    </row>
    <row r="192" spans="8:15" ht="15.75" customHeight="1" x14ac:dyDescent="0.35">
      <c r="H192" s="32"/>
      <c r="I192" s="32"/>
      <c r="J192" s="32"/>
      <c r="K192" s="32"/>
      <c r="L192" s="32"/>
      <c r="M192" s="32"/>
      <c r="N192" s="32"/>
      <c r="O192" s="32"/>
    </row>
    <row r="193" spans="8:15" ht="15.75" customHeight="1" x14ac:dyDescent="0.35">
      <c r="H193" s="32"/>
      <c r="I193" s="32"/>
      <c r="J193" s="32"/>
      <c r="K193" s="32"/>
      <c r="L193" s="32"/>
      <c r="M193" s="32"/>
      <c r="N193" s="32"/>
      <c r="O193" s="32"/>
    </row>
    <row r="194" spans="8:15" ht="15.75" customHeight="1" x14ac:dyDescent="0.35">
      <c r="H194" s="32"/>
      <c r="I194" s="32"/>
      <c r="J194" s="32"/>
      <c r="K194" s="32"/>
      <c r="L194" s="32"/>
      <c r="M194" s="32"/>
      <c r="N194" s="32"/>
      <c r="O194" s="32"/>
    </row>
    <row r="195" spans="8:15" ht="15.75" customHeight="1" x14ac:dyDescent="0.35">
      <c r="H195" s="32"/>
      <c r="I195" s="32"/>
      <c r="J195" s="32"/>
      <c r="K195" s="32"/>
      <c r="L195" s="32"/>
      <c r="M195" s="32"/>
      <c r="N195" s="32"/>
      <c r="O195" s="32"/>
    </row>
    <row r="196" spans="8:15" ht="15.75" customHeight="1" x14ac:dyDescent="0.35">
      <c r="H196" s="32"/>
      <c r="I196" s="32"/>
      <c r="J196" s="32"/>
      <c r="K196" s="32"/>
      <c r="L196" s="32"/>
      <c r="M196" s="32"/>
      <c r="N196" s="32"/>
      <c r="O196" s="32"/>
    </row>
    <row r="197" spans="8:15" ht="15.75" customHeight="1" x14ac:dyDescent="0.35">
      <c r="H197" s="32"/>
      <c r="I197" s="32"/>
      <c r="J197" s="32"/>
      <c r="K197" s="32"/>
      <c r="L197" s="32"/>
      <c r="M197" s="32"/>
      <c r="N197" s="32"/>
      <c r="O197" s="32"/>
    </row>
    <row r="198" spans="8:15" ht="15.75" customHeight="1" x14ac:dyDescent="0.35">
      <c r="H198" s="32"/>
      <c r="I198" s="32"/>
      <c r="J198" s="32"/>
      <c r="K198" s="32"/>
      <c r="L198" s="32"/>
      <c r="M198" s="32"/>
      <c r="N198" s="32"/>
      <c r="O198" s="32"/>
    </row>
    <row r="199" spans="8:15" ht="15.75" customHeight="1" x14ac:dyDescent="0.35">
      <c r="H199" s="32"/>
      <c r="I199" s="32"/>
      <c r="J199" s="32"/>
      <c r="K199" s="32"/>
      <c r="L199" s="32"/>
      <c r="M199" s="32"/>
      <c r="N199" s="32"/>
      <c r="O199" s="32"/>
    </row>
    <row r="200" spans="8:15" ht="15.75" customHeight="1" x14ac:dyDescent="0.35">
      <c r="H200" s="32"/>
      <c r="I200" s="32"/>
      <c r="J200" s="32"/>
      <c r="K200" s="32"/>
      <c r="L200" s="32"/>
      <c r="M200" s="32"/>
      <c r="N200" s="32"/>
      <c r="O200" s="32"/>
    </row>
    <row r="201" spans="8:15" ht="15.75" customHeight="1" x14ac:dyDescent="0.35">
      <c r="H201" s="32"/>
      <c r="I201" s="32"/>
      <c r="J201" s="32"/>
      <c r="K201" s="32"/>
      <c r="L201" s="32"/>
      <c r="M201" s="32"/>
      <c r="N201" s="32"/>
      <c r="O201" s="32"/>
    </row>
    <row r="202" spans="8:15" ht="15.75" customHeight="1" x14ac:dyDescent="0.35">
      <c r="H202" s="32"/>
      <c r="I202" s="32"/>
      <c r="J202" s="32"/>
      <c r="K202" s="32"/>
      <c r="L202" s="32"/>
      <c r="M202" s="32"/>
      <c r="N202" s="32"/>
      <c r="O202" s="32"/>
    </row>
    <row r="203" spans="8:15" ht="15.75" customHeight="1" x14ac:dyDescent="0.35">
      <c r="H203" s="32"/>
      <c r="I203" s="32"/>
      <c r="J203" s="32"/>
      <c r="K203" s="32"/>
      <c r="L203" s="32"/>
      <c r="M203" s="32"/>
      <c r="N203" s="32"/>
      <c r="O203" s="32"/>
    </row>
    <row r="204" spans="8:15" ht="15.75" customHeight="1" x14ac:dyDescent="0.35">
      <c r="H204" s="32"/>
      <c r="I204" s="32"/>
      <c r="J204" s="32"/>
      <c r="K204" s="32"/>
      <c r="L204" s="32"/>
      <c r="M204" s="32"/>
      <c r="N204" s="32"/>
      <c r="O204" s="32"/>
    </row>
    <row r="205" spans="8:15" ht="15.75" customHeight="1" x14ac:dyDescent="0.35">
      <c r="H205" s="32"/>
      <c r="I205" s="32"/>
      <c r="J205" s="32"/>
      <c r="K205" s="32"/>
      <c r="L205" s="32"/>
      <c r="M205" s="32"/>
      <c r="N205" s="32"/>
      <c r="O205" s="32"/>
    </row>
    <row r="206" spans="8:15" ht="15.75" customHeight="1" x14ac:dyDescent="0.35">
      <c r="H206" s="32"/>
      <c r="I206" s="32"/>
      <c r="J206" s="32"/>
      <c r="K206" s="32"/>
      <c r="L206" s="32"/>
      <c r="M206" s="32"/>
      <c r="N206" s="32"/>
      <c r="O206" s="32"/>
    </row>
    <row r="207" spans="8:15" ht="15.75" customHeight="1" x14ac:dyDescent="0.35">
      <c r="H207" s="32"/>
      <c r="I207" s="32"/>
      <c r="J207" s="32"/>
      <c r="K207" s="32"/>
      <c r="L207" s="32"/>
      <c r="M207" s="32"/>
      <c r="N207" s="32"/>
      <c r="O207" s="32"/>
    </row>
    <row r="208" spans="8:15" ht="15.75" customHeight="1" x14ac:dyDescent="0.35">
      <c r="H208" s="32"/>
      <c r="I208" s="32"/>
      <c r="J208" s="32"/>
      <c r="K208" s="32"/>
      <c r="L208" s="32"/>
      <c r="M208" s="32"/>
      <c r="N208" s="32"/>
      <c r="O208" s="32"/>
    </row>
    <row r="209" spans="8:15" ht="15.75" customHeight="1" x14ac:dyDescent="0.35">
      <c r="H209" s="32"/>
      <c r="I209" s="32"/>
      <c r="J209" s="32"/>
      <c r="K209" s="32"/>
      <c r="L209" s="32"/>
      <c r="M209" s="32"/>
      <c r="N209" s="32"/>
      <c r="O209" s="32"/>
    </row>
    <row r="210" spans="8:15" ht="15.75" customHeight="1" x14ac:dyDescent="0.35">
      <c r="H210" s="32"/>
      <c r="I210" s="32"/>
      <c r="J210" s="32"/>
      <c r="K210" s="32"/>
      <c r="L210" s="32"/>
      <c r="M210" s="32"/>
      <c r="N210" s="32"/>
      <c r="O210" s="32"/>
    </row>
    <row r="211" spans="8:15" ht="15.75" customHeight="1" x14ac:dyDescent="0.35">
      <c r="H211" s="32"/>
      <c r="I211" s="32"/>
      <c r="J211" s="32"/>
      <c r="K211" s="32"/>
      <c r="L211" s="32"/>
      <c r="M211" s="32"/>
      <c r="N211" s="32"/>
      <c r="O211" s="32"/>
    </row>
    <row r="212" spans="8:15" ht="15.75" customHeight="1" x14ac:dyDescent="0.35">
      <c r="H212" s="32"/>
      <c r="I212" s="32"/>
      <c r="J212" s="32"/>
      <c r="K212" s="32"/>
      <c r="L212" s="32"/>
      <c r="M212" s="32"/>
      <c r="N212" s="32"/>
      <c r="O212" s="32"/>
    </row>
    <row r="213" spans="8:15" ht="15.75" customHeight="1" x14ac:dyDescent="0.35">
      <c r="H213" s="32"/>
      <c r="I213" s="32"/>
      <c r="J213" s="32"/>
      <c r="K213" s="32"/>
      <c r="L213" s="32"/>
      <c r="M213" s="32"/>
      <c r="N213" s="32"/>
      <c r="O213" s="32"/>
    </row>
    <row r="214" spans="8:15" ht="15.75" customHeight="1" x14ac:dyDescent="0.35">
      <c r="H214" s="32"/>
      <c r="I214" s="32"/>
      <c r="J214" s="32"/>
      <c r="K214" s="32"/>
      <c r="L214" s="32"/>
      <c r="M214" s="32"/>
      <c r="N214" s="32"/>
      <c r="O214" s="32"/>
    </row>
    <row r="215" spans="8:15" ht="15.75" customHeight="1" x14ac:dyDescent="0.35">
      <c r="H215" s="32"/>
      <c r="I215" s="32"/>
      <c r="J215" s="32"/>
      <c r="K215" s="32"/>
      <c r="L215" s="32"/>
      <c r="M215" s="32"/>
      <c r="N215" s="32"/>
      <c r="O215" s="32"/>
    </row>
    <row r="216" spans="8:15" ht="15.75" customHeight="1" x14ac:dyDescent="0.35">
      <c r="H216" s="32"/>
      <c r="I216" s="32"/>
      <c r="J216" s="32"/>
      <c r="K216" s="32"/>
      <c r="L216" s="32"/>
      <c r="M216" s="32"/>
      <c r="N216" s="32"/>
      <c r="O216" s="32"/>
    </row>
    <row r="217" spans="8:15" ht="15.75" customHeight="1" x14ac:dyDescent="0.35">
      <c r="H217" s="32"/>
      <c r="I217" s="32"/>
      <c r="J217" s="32"/>
      <c r="K217" s="32"/>
      <c r="L217" s="32"/>
      <c r="M217" s="32"/>
      <c r="N217" s="32"/>
      <c r="O217" s="32"/>
    </row>
    <row r="218" spans="8:15" ht="15.75" customHeight="1" x14ac:dyDescent="0.35">
      <c r="H218" s="32"/>
      <c r="I218" s="32"/>
      <c r="J218" s="32"/>
      <c r="K218" s="32"/>
      <c r="L218" s="32"/>
      <c r="M218" s="32"/>
      <c r="N218" s="32"/>
      <c r="O218" s="32"/>
    </row>
    <row r="219" spans="8:15" ht="15.75" customHeight="1" x14ac:dyDescent="0.35">
      <c r="H219" s="32"/>
      <c r="I219" s="32"/>
      <c r="J219" s="32"/>
      <c r="K219" s="32"/>
      <c r="L219" s="32"/>
      <c r="M219" s="32"/>
      <c r="N219" s="32"/>
      <c r="O219" s="32"/>
    </row>
    <row r="220" spans="8:15" ht="15.75" customHeight="1" x14ac:dyDescent="0.35">
      <c r="H220" s="32"/>
      <c r="I220" s="32"/>
      <c r="J220" s="32"/>
      <c r="K220" s="32"/>
      <c r="L220" s="32"/>
      <c r="M220" s="32"/>
      <c r="N220" s="32"/>
      <c r="O220" s="32"/>
    </row>
    <row r="221" spans="8:15" ht="15.75" customHeight="1" x14ac:dyDescent="0.35">
      <c r="H221" s="32"/>
      <c r="I221" s="32"/>
      <c r="J221" s="32"/>
      <c r="K221" s="32"/>
      <c r="L221" s="32"/>
      <c r="M221" s="32"/>
      <c r="N221" s="32"/>
      <c r="O221" s="32"/>
    </row>
    <row r="222" spans="8:15" ht="15.75" customHeight="1" x14ac:dyDescent="0.35">
      <c r="H222" s="32"/>
      <c r="I222" s="32"/>
      <c r="J222" s="32"/>
      <c r="K222" s="32"/>
      <c r="L222" s="32"/>
      <c r="M222" s="32"/>
      <c r="N222" s="32"/>
      <c r="O222" s="32"/>
    </row>
    <row r="223" spans="8:15" ht="15.75" customHeight="1" x14ac:dyDescent="0.35">
      <c r="H223" s="32"/>
      <c r="I223" s="32"/>
      <c r="J223" s="32"/>
      <c r="K223" s="32"/>
      <c r="L223" s="32"/>
      <c r="M223" s="32"/>
      <c r="N223" s="32"/>
      <c r="O223" s="32"/>
    </row>
    <row r="224" spans="8:15" ht="15.75" customHeight="1" x14ac:dyDescent="0.35">
      <c r="H224" s="32"/>
      <c r="I224" s="32"/>
      <c r="J224" s="32"/>
      <c r="K224" s="32"/>
      <c r="L224" s="32"/>
      <c r="M224" s="32"/>
      <c r="N224" s="32"/>
      <c r="O224" s="32"/>
    </row>
    <row r="225" spans="8:15" ht="15.75" customHeight="1" x14ac:dyDescent="0.35">
      <c r="H225" s="32"/>
      <c r="I225" s="32"/>
      <c r="J225" s="32"/>
      <c r="K225" s="32"/>
      <c r="L225" s="32"/>
      <c r="M225" s="32"/>
      <c r="N225" s="32"/>
      <c r="O225" s="32"/>
    </row>
    <row r="226" spans="8:15" ht="15.75" customHeight="1" x14ac:dyDescent="0.35">
      <c r="H226" s="32"/>
      <c r="I226" s="32"/>
      <c r="J226" s="32"/>
      <c r="K226" s="32"/>
      <c r="L226" s="32"/>
      <c r="M226" s="32"/>
      <c r="N226" s="32"/>
      <c r="O226" s="32"/>
    </row>
    <row r="227" spans="8:15" ht="15.75" customHeight="1" x14ac:dyDescent="0.35">
      <c r="H227" s="32"/>
      <c r="I227" s="32"/>
      <c r="J227" s="32"/>
      <c r="K227" s="32"/>
      <c r="L227" s="32"/>
      <c r="M227" s="32"/>
      <c r="N227" s="32"/>
      <c r="O227" s="32"/>
    </row>
    <row r="228" spans="8:15" ht="15.75" customHeight="1" x14ac:dyDescent="0.35">
      <c r="H228" s="32"/>
      <c r="I228" s="32"/>
      <c r="J228" s="32"/>
      <c r="K228" s="32"/>
      <c r="L228" s="32"/>
      <c r="M228" s="32"/>
      <c r="N228" s="32"/>
      <c r="O228" s="32"/>
    </row>
    <row r="229" spans="8:15" ht="15.75" customHeight="1" x14ac:dyDescent="0.35">
      <c r="H229" s="32"/>
      <c r="I229" s="32"/>
      <c r="J229" s="32"/>
      <c r="K229" s="32"/>
      <c r="L229" s="32"/>
      <c r="M229" s="32"/>
      <c r="N229" s="32"/>
      <c r="O229" s="32"/>
    </row>
    <row r="230" spans="8:15" ht="15.75" customHeight="1" x14ac:dyDescent="0.35">
      <c r="H230" s="32"/>
      <c r="I230" s="32"/>
      <c r="J230" s="32"/>
      <c r="K230" s="32"/>
      <c r="L230" s="32"/>
      <c r="M230" s="32"/>
      <c r="N230" s="32"/>
      <c r="O230" s="32"/>
    </row>
    <row r="231" spans="8:15" ht="15.75" customHeight="1" x14ac:dyDescent="0.35">
      <c r="H231" s="32"/>
      <c r="I231" s="32"/>
      <c r="J231" s="32"/>
      <c r="K231" s="32"/>
      <c r="L231" s="32"/>
      <c r="M231" s="32"/>
      <c r="N231" s="32"/>
      <c r="O231" s="32"/>
    </row>
    <row r="232" spans="8:15" ht="15.75" customHeight="1" x14ac:dyDescent="0.35">
      <c r="H232" s="32"/>
      <c r="I232" s="32"/>
      <c r="J232" s="32"/>
      <c r="K232" s="32"/>
      <c r="L232" s="32"/>
      <c r="M232" s="32"/>
      <c r="N232" s="32"/>
      <c r="O232" s="32"/>
    </row>
    <row r="233" spans="8:15" ht="15.75" customHeight="1" x14ac:dyDescent="0.35">
      <c r="H233" s="32"/>
      <c r="I233" s="32"/>
      <c r="J233" s="32"/>
      <c r="K233" s="32"/>
      <c r="L233" s="32"/>
      <c r="M233" s="32"/>
      <c r="N233" s="32"/>
      <c r="O233" s="32"/>
    </row>
    <row r="234" spans="8:15" ht="15.75" customHeight="1" x14ac:dyDescent="0.35">
      <c r="H234" s="32"/>
      <c r="I234" s="32"/>
      <c r="J234" s="32"/>
      <c r="K234" s="32"/>
      <c r="L234" s="32"/>
      <c r="M234" s="32"/>
      <c r="N234" s="32"/>
      <c r="O234" s="32"/>
    </row>
    <row r="235" spans="8:15" ht="15.75" customHeight="1" x14ac:dyDescent="0.35">
      <c r="H235" s="32"/>
      <c r="I235" s="32"/>
      <c r="J235" s="32"/>
      <c r="K235" s="32"/>
      <c r="L235" s="32"/>
      <c r="M235" s="32"/>
      <c r="N235" s="32"/>
      <c r="O235" s="32"/>
    </row>
    <row r="236" spans="8:15" ht="15.75" customHeight="1" x14ac:dyDescent="0.35">
      <c r="H236" s="32"/>
      <c r="I236" s="32"/>
      <c r="J236" s="32"/>
      <c r="K236" s="32"/>
      <c r="L236" s="32"/>
      <c r="M236" s="32"/>
      <c r="N236" s="32"/>
      <c r="O236" s="32"/>
    </row>
    <row r="237" spans="8:15" ht="15.75" customHeight="1" x14ac:dyDescent="0.35">
      <c r="H237" s="32"/>
      <c r="I237" s="32"/>
      <c r="J237" s="32"/>
      <c r="K237" s="32"/>
      <c r="L237" s="32"/>
      <c r="M237" s="32"/>
      <c r="N237" s="32"/>
      <c r="O237" s="32"/>
    </row>
    <row r="238" spans="8:15" ht="15.75" customHeight="1" x14ac:dyDescent="0.35">
      <c r="H238" s="32"/>
      <c r="I238" s="32"/>
      <c r="J238" s="32"/>
      <c r="K238" s="32"/>
      <c r="L238" s="32"/>
      <c r="M238" s="32"/>
      <c r="N238" s="32"/>
      <c r="O238" s="32"/>
    </row>
    <row r="239" spans="8:15" ht="15.75" customHeight="1" x14ac:dyDescent="0.35">
      <c r="H239" s="32"/>
      <c r="I239" s="32"/>
      <c r="J239" s="32"/>
      <c r="K239" s="32"/>
      <c r="L239" s="32"/>
      <c r="M239" s="32"/>
      <c r="N239" s="32"/>
      <c r="O239" s="32"/>
    </row>
    <row r="240" spans="8:15" ht="15.75" customHeight="1" x14ac:dyDescent="0.35">
      <c r="H240" s="32"/>
      <c r="I240" s="32"/>
      <c r="J240" s="32"/>
      <c r="K240" s="32"/>
      <c r="L240" s="32"/>
      <c r="M240" s="32"/>
      <c r="N240" s="32"/>
      <c r="O240" s="32"/>
    </row>
    <row r="241" spans="8:15" ht="15.75" customHeight="1" x14ac:dyDescent="0.35">
      <c r="H241" s="32"/>
      <c r="I241" s="32"/>
      <c r="J241" s="32"/>
      <c r="K241" s="32"/>
      <c r="L241" s="32"/>
      <c r="M241" s="32"/>
      <c r="N241" s="32"/>
      <c r="O241" s="32"/>
    </row>
    <row r="242" spans="8:15" ht="15.75" customHeight="1" x14ac:dyDescent="0.35">
      <c r="H242" s="32"/>
      <c r="I242" s="32"/>
      <c r="J242" s="32"/>
      <c r="K242" s="32"/>
      <c r="L242" s="32"/>
      <c r="M242" s="32"/>
      <c r="N242" s="32"/>
      <c r="O242" s="32"/>
    </row>
    <row r="243" spans="8:15" ht="15.75" customHeight="1" x14ac:dyDescent="0.35">
      <c r="H243" s="32"/>
      <c r="I243" s="32"/>
      <c r="J243" s="32"/>
      <c r="K243" s="32"/>
      <c r="L243" s="32"/>
      <c r="M243" s="32"/>
      <c r="N243" s="32"/>
      <c r="O243" s="32"/>
    </row>
    <row r="244" spans="8:15" ht="15.75" customHeight="1" x14ac:dyDescent="0.35">
      <c r="H244" s="32"/>
      <c r="I244" s="32"/>
      <c r="J244" s="32"/>
      <c r="K244" s="32"/>
      <c r="L244" s="32"/>
      <c r="M244" s="32"/>
      <c r="N244" s="32"/>
      <c r="O244" s="32"/>
    </row>
    <row r="245" spans="8:15" ht="15.75" customHeight="1" x14ac:dyDescent="0.35">
      <c r="H245" s="32"/>
      <c r="I245" s="32"/>
      <c r="J245" s="32"/>
      <c r="K245" s="32"/>
      <c r="L245" s="32"/>
      <c r="M245" s="32"/>
      <c r="N245" s="32"/>
      <c r="O245" s="32"/>
    </row>
    <row r="246" spans="8:15" ht="15.75" customHeight="1" x14ac:dyDescent="0.35">
      <c r="H246" s="32"/>
      <c r="I246" s="32"/>
      <c r="J246" s="32"/>
      <c r="K246" s="32"/>
      <c r="L246" s="32"/>
      <c r="M246" s="32"/>
      <c r="N246" s="32"/>
      <c r="O246" s="32"/>
    </row>
    <row r="247" spans="8:15" ht="15.75" customHeight="1" x14ac:dyDescent="0.35">
      <c r="H247" s="32"/>
      <c r="I247" s="32"/>
      <c r="J247" s="32"/>
      <c r="K247" s="32"/>
      <c r="L247" s="32"/>
      <c r="M247" s="32"/>
      <c r="N247" s="32"/>
      <c r="O247" s="32"/>
    </row>
    <row r="248" spans="8:15" ht="15.75" customHeight="1" x14ac:dyDescent="0.35">
      <c r="H248" s="32"/>
      <c r="I248" s="32"/>
      <c r="J248" s="32"/>
      <c r="K248" s="32"/>
      <c r="L248" s="32"/>
      <c r="M248" s="32"/>
      <c r="N248" s="32"/>
      <c r="O248" s="32"/>
    </row>
    <row r="249" spans="8:15" ht="15.75" customHeight="1" x14ac:dyDescent="0.35">
      <c r="H249" s="32"/>
      <c r="I249" s="32"/>
      <c r="J249" s="32"/>
      <c r="K249" s="32"/>
      <c r="L249" s="32"/>
      <c r="M249" s="32"/>
      <c r="N249" s="32"/>
      <c r="O249" s="32"/>
    </row>
    <row r="250" spans="8:15" ht="15.75" customHeight="1" x14ac:dyDescent="0.35">
      <c r="H250" s="32"/>
      <c r="I250" s="32"/>
      <c r="J250" s="32"/>
      <c r="K250" s="32"/>
      <c r="L250" s="32"/>
      <c r="M250" s="32"/>
      <c r="N250" s="32"/>
      <c r="O250" s="32"/>
    </row>
    <row r="251" spans="8:15" ht="15.75" customHeight="1" x14ac:dyDescent="0.35">
      <c r="H251" s="32"/>
      <c r="I251" s="32"/>
      <c r="J251" s="32"/>
      <c r="K251" s="32"/>
      <c r="L251" s="32"/>
      <c r="M251" s="32"/>
      <c r="N251" s="32"/>
      <c r="O251" s="32"/>
    </row>
    <row r="252" spans="8:15" ht="15.75" customHeight="1" x14ac:dyDescent="0.35">
      <c r="H252" s="32"/>
      <c r="I252" s="32"/>
      <c r="J252" s="32"/>
      <c r="K252" s="32"/>
      <c r="L252" s="32"/>
      <c r="M252" s="32"/>
      <c r="N252" s="32"/>
      <c r="O252" s="32"/>
    </row>
    <row r="253" spans="8:15" ht="15.75" customHeight="1" x14ac:dyDescent="0.35">
      <c r="H253" s="32"/>
      <c r="I253" s="32"/>
      <c r="J253" s="32"/>
      <c r="K253" s="32"/>
      <c r="L253" s="32"/>
      <c r="M253" s="32"/>
      <c r="N253" s="32"/>
      <c r="O253" s="32"/>
    </row>
    <row r="254" spans="8:15" ht="15.75" customHeight="1" x14ac:dyDescent="0.35">
      <c r="H254" s="32"/>
      <c r="I254" s="32"/>
      <c r="J254" s="32"/>
      <c r="K254" s="32"/>
      <c r="L254" s="32"/>
      <c r="M254" s="32"/>
      <c r="N254" s="32"/>
      <c r="O254" s="32"/>
    </row>
    <row r="255" spans="8:15" ht="15.75" customHeight="1" x14ac:dyDescent="0.35">
      <c r="H255" s="32"/>
      <c r="I255" s="32"/>
      <c r="J255" s="32"/>
      <c r="K255" s="32"/>
      <c r="L255" s="32"/>
      <c r="M255" s="32"/>
      <c r="N255" s="32"/>
      <c r="O255" s="32"/>
    </row>
    <row r="256" spans="8:15" ht="15.75" customHeight="1" x14ac:dyDescent="0.35">
      <c r="H256" s="32"/>
      <c r="I256" s="32"/>
      <c r="J256" s="32"/>
      <c r="K256" s="32"/>
      <c r="L256" s="32"/>
      <c r="M256" s="32"/>
      <c r="N256" s="32"/>
      <c r="O256" s="32"/>
    </row>
    <row r="257" spans="8:15" ht="15.75" customHeight="1" x14ac:dyDescent="0.35">
      <c r="H257" s="32"/>
      <c r="I257" s="32"/>
      <c r="J257" s="32"/>
      <c r="K257" s="32"/>
      <c r="L257" s="32"/>
      <c r="M257" s="32"/>
      <c r="N257" s="32"/>
      <c r="O257" s="32"/>
    </row>
    <row r="258" spans="8:15" ht="15.75" customHeight="1" x14ac:dyDescent="0.35">
      <c r="H258" s="32"/>
      <c r="I258" s="32"/>
      <c r="J258" s="32"/>
      <c r="K258" s="32"/>
      <c r="L258" s="32"/>
      <c r="M258" s="32"/>
      <c r="N258" s="32"/>
      <c r="O258" s="32"/>
    </row>
    <row r="259" spans="8:15" ht="15.75" customHeight="1" x14ac:dyDescent="0.35">
      <c r="H259" s="32"/>
      <c r="I259" s="32"/>
      <c r="J259" s="32"/>
      <c r="K259" s="32"/>
      <c r="L259" s="32"/>
      <c r="M259" s="32"/>
      <c r="N259" s="32"/>
      <c r="O259" s="32"/>
    </row>
    <row r="260" spans="8:15" ht="15.75" customHeight="1" x14ac:dyDescent="0.35">
      <c r="H260" s="32"/>
      <c r="I260" s="32"/>
      <c r="J260" s="32"/>
      <c r="K260" s="32"/>
      <c r="L260" s="32"/>
      <c r="M260" s="32"/>
      <c r="N260" s="32"/>
      <c r="O260" s="32"/>
    </row>
    <row r="261" spans="8:15" ht="15.75" customHeight="1" x14ac:dyDescent="0.35">
      <c r="H261" s="32"/>
      <c r="I261" s="32"/>
      <c r="J261" s="32"/>
      <c r="K261" s="32"/>
      <c r="L261" s="32"/>
      <c r="M261" s="32"/>
      <c r="N261" s="32"/>
      <c r="O261" s="32"/>
    </row>
    <row r="262" spans="8:15" ht="15.75" customHeight="1" x14ac:dyDescent="0.35">
      <c r="H262" s="32"/>
      <c r="I262" s="32"/>
      <c r="J262" s="32"/>
      <c r="K262" s="32"/>
      <c r="L262" s="32"/>
      <c r="M262" s="32"/>
      <c r="N262" s="32"/>
      <c r="O262" s="32"/>
    </row>
    <row r="263" spans="8:15" ht="15.75" customHeight="1" x14ac:dyDescent="0.35">
      <c r="H263" s="32"/>
      <c r="I263" s="32"/>
      <c r="J263" s="32"/>
      <c r="K263" s="32"/>
      <c r="L263" s="32"/>
      <c r="M263" s="32"/>
      <c r="N263" s="32"/>
      <c r="O263" s="32"/>
    </row>
    <row r="264" spans="8:15" ht="15.75" customHeight="1" x14ac:dyDescent="0.35">
      <c r="H264" s="32"/>
      <c r="I264" s="32"/>
      <c r="J264" s="32"/>
      <c r="K264" s="32"/>
      <c r="L264" s="32"/>
      <c r="M264" s="32"/>
      <c r="N264" s="32"/>
      <c r="O264" s="32"/>
    </row>
    <row r="265" spans="8:15" ht="15.75" customHeight="1" x14ac:dyDescent="0.35">
      <c r="H265" s="32"/>
      <c r="I265" s="32"/>
      <c r="J265" s="32"/>
      <c r="K265" s="32"/>
      <c r="L265" s="32"/>
      <c r="M265" s="32"/>
      <c r="N265" s="32"/>
      <c r="O265" s="32"/>
    </row>
    <row r="266" spans="8:15" ht="15.75" customHeight="1" x14ac:dyDescent="0.35">
      <c r="H266" s="32"/>
      <c r="I266" s="32"/>
      <c r="J266" s="32"/>
      <c r="K266" s="32"/>
      <c r="L266" s="32"/>
      <c r="M266" s="32"/>
      <c r="N266" s="32"/>
      <c r="O266" s="32"/>
    </row>
    <row r="267" spans="8:15" ht="15.75" customHeight="1" x14ac:dyDescent="0.35">
      <c r="H267" s="32"/>
      <c r="I267" s="32"/>
      <c r="J267" s="32"/>
      <c r="K267" s="32"/>
      <c r="L267" s="32"/>
      <c r="M267" s="32"/>
      <c r="N267" s="32"/>
      <c r="O267" s="32"/>
    </row>
    <row r="268" spans="8:15" ht="15.75" customHeight="1" x14ac:dyDescent="0.35">
      <c r="H268" s="32"/>
      <c r="I268" s="32"/>
      <c r="J268" s="32"/>
      <c r="K268" s="32"/>
      <c r="L268" s="32"/>
      <c r="M268" s="32"/>
      <c r="N268" s="32"/>
      <c r="O268" s="32"/>
    </row>
    <row r="269" spans="8:15" ht="15.75" customHeight="1" x14ac:dyDescent="0.35">
      <c r="H269" s="32"/>
      <c r="I269" s="32"/>
      <c r="J269" s="32"/>
      <c r="K269" s="32"/>
      <c r="L269" s="32"/>
      <c r="M269" s="32"/>
      <c r="N269" s="32"/>
      <c r="O269" s="32"/>
    </row>
    <row r="270" spans="8:15" ht="15.75" customHeight="1" x14ac:dyDescent="0.35">
      <c r="H270" s="32"/>
      <c r="I270" s="32"/>
      <c r="J270" s="32"/>
      <c r="K270" s="32"/>
      <c r="L270" s="32"/>
      <c r="M270" s="32"/>
      <c r="N270" s="32"/>
      <c r="O270" s="32"/>
    </row>
    <row r="271" spans="8:15" ht="15.75" customHeight="1" x14ac:dyDescent="0.35">
      <c r="H271" s="32"/>
      <c r="I271" s="32"/>
      <c r="J271" s="32"/>
      <c r="K271" s="32"/>
      <c r="L271" s="32"/>
      <c r="M271" s="32"/>
      <c r="N271" s="32"/>
      <c r="O271" s="32"/>
    </row>
    <row r="272" spans="8:15" ht="15.75" customHeight="1" x14ac:dyDescent="0.35">
      <c r="H272" s="32"/>
      <c r="I272" s="32"/>
      <c r="J272" s="32"/>
      <c r="K272" s="32"/>
      <c r="L272" s="32"/>
      <c r="M272" s="32"/>
      <c r="N272" s="32"/>
      <c r="O272" s="32"/>
    </row>
    <row r="273" spans="8:15" ht="15.75" customHeight="1" x14ac:dyDescent="0.35">
      <c r="H273" s="32"/>
      <c r="I273" s="32"/>
      <c r="J273" s="32"/>
      <c r="K273" s="32"/>
      <c r="L273" s="32"/>
      <c r="M273" s="32"/>
      <c r="N273" s="32"/>
      <c r="O273" s="32"/>
    </row>
    <row r="274" spans="8:15" ht="15.75" customHeight="1" x14ac:dyDescent="0.35">
      <c r="H274" s="32"/>
      <c r="I274" s="32"/>
      <c r="J274" s="32"/>
      <c r="K274" s="32"/>
      <c r="L274" s="32"/>
      <c r="M274" s="32"/>
      <c r="N274" s="32"/>
      <c r="O274" s="32"/>
    </row>
    <row r="275" spans="8:15" ht="15.75" customHeight="1" x14ac:dyDescent="0.35">
      <c r="H275" s="32"/>
      <c r="I275" s="32"/>
      <c r="J275" s="32"/>
      <c r="K275" s="32"/>
      <c r="L275" s="32"/>
      <c r="M275" s="32"/>
      <c r="N275" s="32"/>
      <c r="O275" s="32"/>
    </row>
    <row r="276" spans="8:15" ht="15.75" customHeight="1" x14ac:dyDescent="0.35">
      <c r="H276" s="32"/>
      <c r="I276" s="32"/>
      <c r="J276" s="32"/>
      <c r="K276" s="32"/>
      <c r="L276" s="32"/>
      <c r="M276" s="32"/>
      <c r="N276" s="32"/>
      <c r="O276" s="32"/>
    </row>
    <row r="277" spans="8:15" ht="15.75" customHeight="1" x14ac:dyDescent="0.35">
      <c r="H277" s="32"/>
      <c r="I277" s="32"/>
      <c r="J277" s="32"/>
      <c r="K277" s="32"/>
      <c r="L277" s="32"/>
      <c r="M277" s="32"/>
      <c r="N277" s="32"/>
      <c r="O277" s="32"/>
    </row>
    <row r="278" spans="8:15" ht="15.75" customHeight="1" x14ac:dyDescent="0.35">
      <c r="H278" s="32"/>
      <c r="I278" s="32"/>
      <c r="J278" s="32"/>
      <c r="K278" s="32"/>
      <c r="L278" s="32"/>
      <c r="M278" s="32"/>
      <c r="N278" s="32"/>
      <c r="O278" s="32"/>
    </row>
    <row r="279" spans="8:15" ht="15.75" customHeight="1" x14ac:dyDescent="0.35">
      <c r="H279" s="32"/>
      <c r="I279" s="32"/>
      <c r="J279" s="32"/>
      <c r="K279" s="32"/>
      <c r="L279" s="32"/>
      <c r="M279" s="32"/>
      <c r="N279" s="32"/>
      <c r="O279" s="32"/>
    </row>
    <row r="280" spans="8:15" ht="15.75" customHeight="1" x14ac:dyDescent="0.35">
      <c r="H280" s="32"/>
      <c r="I280" s="32"/>
      <c r="J280" s="32"/>
      <c r="K280" s="32"/>
      <c r="L280" s="32"/>
      <c r="M280" s="32"/>
      <c r="N280" s="32"/>
      <c r="O280" s="32"/>
    </row>
    <row r="281" spans="8:15" ht="15.75" customHeight="1" x14ac:dyDescent="0.35">
      <c r="H281" s="32"/>
      <c r="I281" s="32"/>
      <c r="J281" s="32"/>
      <c r="K281" s="32"/>
      <c r="L281" s="32"/>
      <c r="M281" s="32"/>
      <c r="N281" s="32"/>
      <c r="O281" s="32"/>
    </row>
    <row r="282" spans="8:15" ht="15.75" customHeight="1" x14ac:dyDescent="0.35">
      <c r="H282" s="32"/>
      <c r="I282" s="32"/>
      <c r="J282" s="32"/>
      <c r="K282" s="32"/>
      <c r="L282" s="32"/>
      <c r="M282" s="32"/>
      <c r="N282" s="32"/>
      <c r="O282" s="32"/>
    </row>
    <row r="283" spans="8:15" ht="15.75" customHeight="1" x14ac:dyDescent="0.35">
      <c r="H283" s="32"/>
      <c r="I283" s="32"/>
      <c r="J283" s="32"/>
      <c r="K283" s="32"/>
      <c r="L283" s="32"/>
      <c r="M283" s="32"/>
      <c r="N283" s="32"/>
      <c r="O283" s="32"/>
    </row>
    <row r="284" spans="8:15" ht="15.75" customHeight="1" x14ac:dyDescent="0.35">
      <c r="H284" s="32"/>
      <c r="I284" s="32"/>
      <c r="J284" s="32"/>
      <c r="K284" s="32"/>
      <c r="L284" s="32"/>
      <c r="M284" s="32"/>
      <c r="N284" s="32"/>
      <c r="O284" s="32"/>
    </row>
    <row r="285" spans="8:15" ht="15.75" customHeight="1" x14ac:dyDescent="0.35">
      <c r="H285" s="32"/>
      <c r="I285" s="32"/>
      <c r="J285" s="32"/>
      <c r="K285" s="32"/>
      <c r="L285" s="32"/>
      <c r="M285" s="32"/>
      <c r="N285" s="32"/>
      <c r="O285" s="32"/>
    </row>
    <row r="286" spans="8:15" ht="15.75" customHeight="1" x14ac:dyDescent="0.35">
      <c r="H286" s="32"/>
      <c r="I286" s="32"/>
      <c r="J286" s="32"/>
      <c r="K286" s="32"/>
      <c r="L286" s="32"/>
      <c r="M286" s="32"/>
      <c r="N286" s="32"/>
      <c r="O286" s="32"/>
    </row>
    <row r="287" spans="8:15" ht="15.75" customHeight="1" x14ac:dyDescent="0.35">
      <c r="H287" s="32"/>
      <c r="I287" s="32"/>
      <c r="J287" s="32"/>
      <c r="K287" s="32"/>
      <c r="L287" s="32"/>
      <c r="M287" s="32"/>
      <c r="N287" s="32"/>
      <c r="O287" s="32"/>
    </row>
    <row r="288" spans="8:15" ht="15.75" customHeight="1" x14ac:dyDescent="0.35">
      <c r="H288" s="32"/>
      <c r="I288" s="32"/>
      <c r="J288" s="32"/>
      <c r="K288" s="32"/>
      <c r="L288" s="32"/>
      <c r="M288" s="32"/>
      <c r="N288" s="32"/>
      <c r="O288" s="32"/>
    </row>
    <row r="289" spans="8:15" ht="15.75" customHeight="1" x14ac:dyDescent="0.35">
      <c r="H289" s="32"/>
      <c r="I289" s="32"/>
      <c r="J289" s="32"/>
      <c r="K289" s="32"/>
      <c r="L289" s="32"/>
      <c r="M289" s="32"/>
      <c r="N289" s="32"/>
      <c r="O289" s="32"/>
    </row>
    <row r="290" spans="8:15" ht="15.75" customHeight="1" x14ac:dyDescent="0.35">
      <c r="H290" s="32"/>
      <c r="I290" s="32"/>
      <c r="J290" s="32"/>
      <c r="K290" s="32"/>
      <c r="L290" s="32"/>
      <c r="M290" s="32"/>
      <c r="N290" s="32"/>
      <c r="O290" s="32"/>
    </row>
    <row r="291" spans="8:15" ht="15.75" customHeight="1" x14ac:dyDescent="0.35">
      <c r="H291" s="32"/>
      <c r="I291" s="32"/>
      <c r="J291" s="32"/>
      <c r="K291" s="32"/>
      <c r="L291" s="32"/>
      <c r="M291" s="32"/>
      <c r="N291" s="32"/>
      <c r="O291" s="32"/>
    </row>
    <row r="292" spans="8:15" ht="15.75" customHeight="1" x14ac:dyDescent="0.35">
      <c r="H292" s="32"/>
      <c r="I292" s="32"/>
      <c r="J292" s="32"/>
      <c r="K292" s="32"/>
      <c r="L292" s="32"/>
      <c r="M292" s="32"/>
      <c r="N292" s="32"/>
      <c r="O292" s="32"/>
    </row>
    <row r="293" spans="8:15" ht="15.75" customHeight="1" x14ac:dyDescent="0.35">
      <c r="H293" s="32"/>
      <c r="I293" s="32"/>
      <c r="J293" s="32"/>
      <c r="K293" s="32"/>
      <c r="L293" s="32"/>
      <c r="M293" s="32"/>
      <c r="N293" s="32"/>
      <c r="O293" s="32"/>
    </row>
    <row r="294" spans="8:15" ht="15.75" customHeight="1" x14ac:dyDescent="0.35">
      <c r="H294" s="32"/>
      <c r="I294" s="32"/>
      <c r="J294" s="32"/>
      <c r="K294" s="32"/>
      <c r="L294" s="32"/>
      <c r="M294" s="32"/>
      <c r="N294" s="32"/>
      <c r="O294" s="32"/>
    </row>
    <row r="295" spans="8:15" ht="15.75" customHeight="1" x14ac:dyDescent="0.35">
      <c r="H295" s="32"/>
      <c r="I295" s="32"/>
      <c r="J295" s="32"/>
      <c r="K295" s="32"/>
      <c r="L295" s="32"/>
      <c r="M295" s="32"/>
      <c r="N295" s="32"/>
      <c r="O295" s="32"/>
    </row>
    <row r="296" spans="8:15" ht="15.75" customHeight="1" x14ac:dyDescent="0.35">
      <c r="H296" s="32"/>
      <c r="I296" s="32"/>
      <c r="J296" s="32"/>
      <c r="K296" s="32"/>
      <c r="L296" s="32"/>
      <c r="M296" s="32"/>
      <c r="N296" s="32"/>
      <c r="O296" s="32"/>
    </row>
    <row r="297" spans="8:15" ht="15.75" customHeight="1" x14ac:dyDescent="0.35">
      <c r="H297" s="32"/>
      <c r="I297" s="32"/>
      <c r="J297" s="32"/>
      <c r="K297" s="32"/>
      <c r="L297" s="32"/>
      <c r="M297" s="32"/>
      <c r="N297" s="32"/>
      <c r="O297" s="32"/>
    </row>
    <row r="298" spans="8:15" ht="15.75" customHeight="1" x14ac:dyDescent="0.35">
      <c r="H298" s="32"/>
      <c r="I298" s="32"/>
      <c r="J298" s="32"/>
      <c r="K298" s="32"/>
      <c r="L298" s="32"/>
      <c r="M298" s="32"/>
      <c r="N298" s="32"/>
      <c r="O298" s="32"/>
    </row>
    <row r="299" spans="8:15" ht="15.75" customHeight="1" x14ac:dyDescent="0.35">
      <c r="H299" s="32"/>
      <c r="I299" s="32"/>
      <c r="J299" s="32"/>
      <c r="K299" s="32"/>
      <c r="L299" s="32"/>
      <c r="M299" s="32"/>
      <c r="N299" s="32"/>
      <c r="O299" s="32"/>
    </row>
    <row r="300" spans="8:15" ht="15.75" customHeight="1" x14ac:dyDescent="0.35">
      <c r="H300" s="32"/>
      <c r="I300" s="32"/>
      <c r="J300" s="32"/>
      <c r="K300" s="32"/>
      <c r="L300" s="32"/>
      <c r="M300" s="32"/>
      <c r="N300" s="32"/>
      <c r="O300" s="32"/>
    </row>
    <row r="301" spans="8:15" ht="15.75" customHeight="1" x14ac:dyDescent="0.35">
      <c r="H301" s="32"/>
      <c r="I301" s="32"/>
      <c r="J301" s="32"/>
      <c r="K301" s="32"/>
      <c r="L301" s="32"/>
      <c r="M301" s="32"/>
      <c r="N301" s="32"/>
      <c r="O301" s="32"/>
    </row>
    <row r="302" spans="8:15" ht="15.75" customHeight="1" x14ac:dyDescent="0.35">
      <c r="H302" s="32"/>
      <c r="I302" s="32"/>
      <c r="J302" s="32"/>
      <c r="K302" s="32"/>
      <c r="L302" s="32"/>
      <c r="M302" s="32"/>
      <c r="N302" s="32"/>
      <c r="O302" s="32"/>
    </row>
    <row r="303" spans="8:15" ht="15.75" customHeight="1" x14ac:dyDescent="0.35">
      <c r="H303" s="32"/>
      <c r="I303" s="32"/>
      <c r="J303" s="32"/>
      <c r="K303" s="32"/>
      <c r="L303" s="32"/>
      <c r="M303" s="32"/>
      <c r="N303" s="32"/>
      <c r="O303" s="32"/>
    </row>
    <row r="304" spans="8:15" ht="15.75" customHeight="1" x14ac:dyDescent="0.35">
      <c r="H304" s="32"/>
      <c r="I304" s="32"/>
      <c r="J304" s="32"/>
      <c r="K304" s="32"/>
      <c r="L304" s="32"/>
      <c r="M304" s="32"/>
      <c r="N304" s="32"/>
      <c r="O304" s="32"/>
    </row>
    <row r="305" spans="8:15" ht="15.75" customHeight="1" x14ac:dyDescent="0.35">
      <c r="H305" s="32"/>
      <c r="I305" s="32"/>
      <c r="J305" s="32"/>
      <c r="K305" s="32"/>
      <c r="L305" s="32"/>
      <c r="M305" s="32"/>
      <c r="N305" s="32"/>
      <c r="O305" s="32"/>
    </row>
    <row r="306" spans="8:15" ht="15.75" customHeight="1" x14ac:dyDescent="0.35">
      <c r="H306" s="32"/>
      <c r="I306" s="32"/>
      <c r="J306" s="32"/>
      <c r="K306" s="32"/>
      <c r="L306" s="32"/>
      <c r="M306" s="32"/>
      <c r="N306" s="32"/>
      <c r="O306" s="32"/>
    </row>
    <row r="307" spans="8:15" ht="15.75" customHeight="1" x14ac:dyDescent="0.35">
      <c r="H307" s="32"/>
      <c r="I307" s="32"/>
      <c r="J307" s="32"/>
      <c r="K307" s="32"/>
      <c r="L307" s="32"/>
      <c r="M307" s="32"/>
      <c r="N307" s="32"/>
      <c r="O307" s="32"/>
    </row>
    <row r="308" spans="8:15" ht="15.75" customHeight="1" x14ac:dyDescent="0.35">
      <c r="H308" s="32"/>
      <c r="I308" s="32"/>
      <c r="J308" s="32"/>
      <c r="K308" s="32"/>
      <c r="L308" s="32"/>
      <c r="M308" s="32"/>
      <c r="N308" s="32"/>
      <c r="O308" s="32"/>
    </row>
    <row r="309" spans="8:15" ht="15.75" customHeight="1" x14ac:dyDescent="0.35">
      <c r="H309" s="32"/>
      <c r="I309" s="32"/>
      <c r="J309" s="32"/>
      <c r="K309" s="32"/>
      <c r="L309" s="32"/>
      <c r="M309" s="32"/>
      <c r="N309" s="32"/>
      <c r="O309" s="32"/>
    </row>
    <row r="310" spans="8:15" ht="15.75" customHeight="1" x14ac:dyDescent="0.35">
      <c r="H310" s="32"/>
      <c r="I310" s="32"/>
      <c r="J310" s="32"/>
      <c r="K310" s="32"/>
      <c r="L310" s="32"/>
      <c r="M310" s="32"/>
      <c r="N310" s="32"/>
      <c r="O310" s="32"/>
    </row>
    <row r="311" spans="8:15" ht="15.75" customHeight="1" x14ac:dyDescent="0.35">
      <c r="H311" s="32"/>
      <c r="I311" s="32"/>
      <c r="J311" s="32"/>
      <c r="K311" s="32"/>
      <c r="L311" s="32"/>
      <c r="M311" s="32"/>
      <c r="N311" s="32"/>
      <c r="O311" s="32"/>
    </row>
    <row r="312" spans="8:15" ht="15.75" customHeight="1" x14ac:dyDescent="0.35">
      <c r="H312" s="32"/>
      <c r="I312" s="32"/>
      <c r="J312" s="32"/>
      <c r="K312" s="32"/>
      <c r="L312" s="32"/>
      <c r="M312" s="32"/>
      <c r="N312" s="32"/>
      <c r="O312" s="32"/>
    </row>
    <row r="313" spans="8:15" ht="15.75" customHeight="1" x14ac:dyDescent="0.35">
      <c r="H313" s="32"/>
      <c r="I313" s="32"/>
      <c r="J313" s="32"/>
      <c r="K313" s="32"/>
      <c r="L313" s="32"/>
      <c r="M313" s="32"/>
      <c r="N313" s="32"/>
      <c r="O313" s="32"/>
    </row>
    <row r="314" spans="8:15" ht="15.75" customHeight="1" x14ac:dyDescent="0.35">
      <c r="H314" s="32"/>
      <c r="I314" s="32"/>
      <c r="J314" s="32"/>
      <c r="K314" s="32"/>
      <c r="L314" s="32"/>
      <c r="M314" s="32"/>
      <c r="N314" s="32"/>
      <c r="O314" s="32"/>
    </row>
    <row r="315" spans="8:15" ht="15.75" customHeight="1" x14ac:dyDescent="0.35">
      <c r="H315" s="32"/>
      <c r="I315" s="32"/>
      <c r="J315" s="32"/>
      <c r="K315" s="32"/>
      <c r="L315" s="32"/>
      <c r="M315" s="32"/>
      <c r="N315" s="32"/>
      <c r="O315" s="32"/>
    </row>
    <row r="316" spans="8:15" ht="15.75" customHeight="1" x14ac:dyDescent="0.35">
      <c r="H316" s="32"/>
      <c r="I316" s="32"/>
      <c r="J316" s="32"/>
      <c r="K316" s="32"/>
      <c r="L316" s="32"/>
      <c r="M316" s="32"/>
      <c r="N316" s="32"/>
      <c r="O316" s="32"/>
    </row>
    <row r="317" spans="8:15" ht="15.75" customHeight="1" x14ac:dyDescent="0.35">
      <c r="H317" s="32"/>
      <c r="I317" s="32"/>
      <c r="J317" s="32"/>
      <c r="K317" s="32"/>
      <c r="L317" s="32"/>
      <c r="M317" s="32"/>
      <c r="N317" s="32"/>
      <c r="O317" s="32"/>
    </row>
    <row r="318" spans="8:15" ht="15.75" customHeight="1" x14ac:dyDescent="0.35">
      <c r="H318" s="32"/>
      <c r="I318" s="32"/>
      <c r="J318" s="32"/>
      <c r="K318" s="32"/>
      <c r="L318" s="32"/>
      <c r="M318" s="32"/>
      <c r="N318" s="32"/>
      <c r="O318" s="32"/>
    </row>
    <row r="319" spans="8:15" ht="15.75" customHeight="1" x14ac:dyDescent="0.35">
      <c r="H319" s="32"/>
      <c r="I319" s="32"/>
      <c r="J319" s="32"/>
      <c r="K319" s="32"/>
      <c r="L319" s="32"/>
      <c r="M319" s="32"/>
      <c r="N319" s="32"/>
      <c r="O319" s="32"/>
    </row>
    <row r="320" spans="8:15" ht="15.75" customHeight="1" x14ac:dyDescent="0.35">
      <c r="H320" s="32"/>
      <c r="I320" s="32"/>
      <c r="J320" s="32"/>
      <c r="K320" s="32"/>
      <c r="L320" s="32"/>
      <c r="M320" s="32"/>
      <c r="N320" s="32"/>
      <c r="O320" s="32"/>
    </row>
    <row r="321" spans="8:15" ht="15.75" customHeight="1" x14ac:dyDescent="0.35">
      <c r="H321" s="32"/>
      <c r="I321" s="32"/>
      <c r="J321" s="32"/>
      <c r="K321" s="32"/>
      <c r="L321" s="32"/>
      <c r="M321" s="32"/>
      <c r="N321" s="32"/>
      <c r="O321" s="32"/>
    </row>
    <row r="322" spans="8:15" ht="15.75" customHeight="1" x14ac:dyDescent="0.35">
      <c r="H322" s="32"/>
      <c r="I322" s="32"/>
      <c r="J322" s="32"/>
      <c r="K322" s="32"/>
      <c r="L322" s="32"/>
      <c r="M322" s="32"/>
      <c r="N322" s="32"/>
      <c r="O322" s="32"/>
    </row>
    <row r="323" spans="8:15" ht="15.75" customHeight="1" x14ac:dyDescent="0.35">
      <c r="H323" s="32"/>
      <c r="I323" s="32"/>
      <c r="J323" s="32"/>
      <c r="K323" s="32"/>
      <c r="L323" s="32"/>
      <c r="M323" s="32"/>
      <c r="N323" s="32"/>
      <c r="O323" s="32"/>
    </row>
    <row r="324" spans="8:15" ht="15.75" customHeight="1" x14ac:dyDescent="0.35">
      <c r="H324" s="32"/>
      <c r="I324" s="32"/>
      <c r="J324" s="32"/>
      <c r="K324" s="32"/>
      <c r="L324" s="32"/>
      <c r="M324" s="32"/>
      <c r="N324" s="32"/>
      <c r="O324" s="32"/>
    </row>
    <row r="325" spans="8:15" ht="15.75" customHeight="1" x14ac:dyDescent="0.35">
      <c r="H325" s="32"/>
      <c r="I325" s="32"/>
      <c r="J325" s="32"/>
      <c r="K325" s="32"/>
      <c r="L325" s="32"/>
      <c r="M325" s="32"/>
      <c r="N325" s="32"/>
      <c r="O325" s="32"/>
    </row>
    <row r="326" spans="8:15" ht="15.75" customHeight="1" x14ac:dyDescent="0.35">
      <c r="H326" s="32"/>
      <c r="I326" s="32"/>
      <c r="J326" s="32"/>
      <c r="K326" s="32"/>
      <c r="L326" s="32"/>
      <c r="M326" s="32"/>
      <c r="N326" s="32"/>
      <c r="O326" s="32"/>
    </row>
    <row r="327" spans="8:15" ht="15.75" customHeight="1" x14ac:dyDescent="0.35">
      <c r="H327" s="32"/>
      <c r="I327" s="32"/>
      <c r="J327" s="32"/>
      <c r="K327" s="32"/>
      <c r="L327" s="32"/>
      <c r="M327" s="32"/>
      <c r="N327" s="32"/>
      <c r="O327" s="32"/>
    </row>
    <row r="328" spans="8:15" ht="15.75" customHeight="1" x14ac:dyDescent="0.35">
      <c r="H328" s="32"/>
      <c r="I328" s="32"/>
      <c r="J328" s="32"/>
      <c r="K328" s="32"/>
      <c r="L328" s="32"/>
      <c r="M328" s="32"/>
      <c r="N328" s="32"/>
      <c r="O328" s="32"/>
    </row>
    <row r="329" spans="8:15" ht="15.75" customHeight="1" x14ac:dyDescent="0.35">
      <c r="H329" s="32"/>
      <c r="I329" s="32"/>
      <c r="J329" s="32"/>
      <c r="K329" s="32"/>
      <c r="L329" s="32"/>
      <c r="M329" s="32"/>
      <c r="N329" s="32"/>
      <c r="O329" s="32"/>
    </row>
    <row r="330" spans="8:15" ht="15.75" customHeight="1" x14ac:dyDescent="0.35">
      <c r="H330" s="32"/>
      <c r="I330" s="32"/>
      <c r="J330" s="32"/>
      <c r="K330" s="32"/>
      <c r="L330" s="32"/>
      <c r="M330" s="32"/>
      <c r="N330" s="32"/>
      <c r="O330" s="32"/>
    </row>
    <row r="331" spans="8:15" ht="15.75" customHeight="1" x14ac:dyDescent="0.35">
      <c r="H331" s="32"/>
      <c r="I331" s="32"/>
      <c r="J331" s="32"/>
      <c r="K331" s="32"/>
      <c r="L331" s="32"/>
      <c r="M331" s="32"/>
      <c r="N331" s="32"/>
      <c r="O331" s="32"/>
    </row>
    <row r="332" spans="8:15" ht="15.75" customHeight="1" x14ac:dyDescent="0.35">
      <c r="H332" s="32"/>
      <c r="I332" s="32"/>
      <c r="J332" s="32"/>
      <c r="K332" s="32"/>
      <c r="L332" s="32"/>
      <c r="M332" s="32"/>
      <c r="N332" s="32"/>
      <c r="O332" s="32"/>
    </row>
    <row r="333" spans="8:15" ht="15.75" customHeight="1" x14ac:dyDescent="0.35">
      <c r="H333" s="32"/>
      <c r="I333" s="32"/>
      <c r="J333" s="32"/>
      <c r="K333" s="32"/>
      <c r="L333" s="32"/>
      <c r="M333" s="32"/>
      <c r="N333" s="32"/>
      <c r="O333" s="32"/>
    </row>
    <row r="334" spans="8:15" ht="15.75" customHeight="1" x14ac:dyDescent="0.35">
      <c r="H334" s="32"/>
      <c r="I334" s="32"/>
      <c r="J334" s="32"/>
      <c r="K334" s="32"/>
      <c r="L334" s="32"/>
      <c r="M334" s="32"/>
      <c r="N334" s="32"/>
      <c r="O334" s="32"/>
    </row>
    <row r="335" spans="8:15" ht="15.75" customHeight="1" x14ac:dyDescent="0.35">
      <c r="H335" s="32"/>
      <c r="I335" s="32"/>
      <c r="J335" s="32"/>
      <c r="K335" s="32"/>
      <c r="L335" s="32"/>
      <c r="M335" s="32"/>
      <c r="N335" s="32"/>
      <c r="O335" s="32"/>
    </row>
    <row r="336" spans="8:15" ht="15.75" customHeight="1" x14ac:dyDescent="0.35">
      <c r="H336" s="32"/>
      <c r="I336" s="32"/>
      <c r="J336" s="32"/>
      <c r="K336" s="32"/>
      <c r="L336" s="32"/>
      <c r="M336" s="32"/>
      <c r="N336" s="32"/>
      <c r="O336" s="32"/>
    </row>
    <row r="337" spans="8:15" ht="15.75" customHeight="1" x14ac:dyDescent="0.35">
      <c r="H337" s="32"/>
      <c r="I337" s="32"/>
      <c r="J337" s="32"/>
      <c r="K337" s="32"/>
      <c r="L337" s="32"/>
      <c r="M337" s="32"/>
      <c r="N337" s="32"/>
      <c r="O337" s="32"/>
    </row>
    <row r="338" spans="8:15" ht="15.75" customHeight="1" x14ac:dyDescent="0.35">
      <c r="H338" s="32"/>
      <c r="I338" s="32"/>
      <c r="J338" s="32"/>
      <c r="K338" s="32"/>
      <c r="L338" s="32"/>
      <c r="M338" s="32"/>
      <c r="N338" s="32"/>
      <c r="O338" s="32"/>
    </row>
    <row r="339" spans="8:15" ht="15.75" customHeight="1" x14ac:dyDescent="0.35">
      <c r="H339" s="32"/>
      <c r="I339" s="32"/>
      <c r="J339" s="32"/>
      <c r="K339" s="32"/>
      <c r="L339" s="32"/>
      <c r="M339" s="32"/>
      <c r="N339" s="32"/>
      <c r="O339" s="32"/>
    </row>
    <row r="340" spans="8:15" ht="15.75" customHeight="1" x14ac:dyDescent="0.35">
      <c r="H340" s="32"/>
      <c r="I340" s="32"/>
      <c r="J340" s="32"/>
      <c r="K340" s="32"/>
      <c r="L340" s="32"/>
      <c r="M340" s="32"/>
      <c r="N340" s="32"/>
      <c r="O340" s="32"/>
    </row>
    <row r="341" spans="8:15" ht="15.75" customHeight="1" x14ac:dyDescent="0.35">
      <c r="H341" s="32"/>
      <c r="I341" s="32"/>
      <c r="J341" s="32"/>
      <c r="K341" s="32"/>
      <c r="L341" s="32"/>
      <c r="M341" s="32"/>
      <c r="N341" s="32"/>
      <c r="O341" s="32"/>
    </row>
    <row r="342" spans="8:15" ht="15.75" customHeight="1" x14ac:dyDescent="0.35">
      <c r="H342" s="32"/>
      <c r="I342" s="32"/>
      <c r="J342" s="32"/>
      <c r="K342" s="32"/>
      <c r="L342" s="32"/>
      <c r="M342" s="32"/>
      <c r="N342" s="32"/>
      <c r="O342" s="32"/>
    </row>
    <row r="343" spans="8:15" ht="15.75" customHeight="1" x14ac:dyDescent="0.35">
      <c r="H343" s="32"/>
      <c r="I343" s="32"/>
      <c r="J343" s="32"/>
      <c r="K343" s="32"/>
      <c r="L343" s="32"/>
      <c r="M343" s="32"/>
      <c r="N343" s="32"/>
      <c r="O343" s="32"/>
    </row>
    <row r="344" spans="8:15" ht="15.75" customHeight="1" x14ac:dyDescent="0.35">
      <c r="H344" s="32"/>
      <c r="I344" s="32"/>
      <c r="J344" s="32"/>
      <c r="K344" s="32"/>
      <c r="L344" s="32"/>
      <c r="M344" s="32"/>
      <c r="N344" s="32"/>
      <c r="O344" s="32"/>
    </row>
    <row r="345" spans="8:15" ht="15.75" customHeight="1" x14ac:dyDescent="0.35">
      <c r="H345" s="32"/>
      <c r="I345" s="32"/>
      <c r="J345" s="32"/>
      <c r="K345" s="32"/>
      <c r="L345" s="32"/>
      <c r="M345" s="32"/>
      <c r="N345" s="32"/>
      <c r="O345" s="32"/>
    </row>
    <row r="346" spans="8:15" ht="15.75" customHeight="1" x14ac:dyDescent="0.35">
      <c r="H346" s="32"/>
      <c r="I346" s="32"/>
      <c r="J346" s="32"/>
      <c r="K346" s="32"/>
      <c r="L346" s="32"/>
      <c r="M346" s="32"/>
      <c r="N346" s="32"/>
      <c r="O346" s="32"/>
    </row>
    <row r="347" spans="8:15" ht="15.75" customHeight="1" x14ac:dyDescent="0.35">
      <c r="H347" s="32"/>
      <c r="I347" s="32"/>
      <c r="J347" s="32"/>
      <c r="K347" s="32"/>
      <c r="L347" s="32"/>
      <c r="M347" s="32"/>
      <c r="N347" s="32"/>
      <c r="O347" s="32"/>
    </row>
    <row r="348" spans="8:15" ht="15.75" customHeight="1" x14ac:dyDescent="0.35">
      <c r="H348" s="32"/>
      <c r="I348" s="32"/>
      <c r="J348" s="32"/>
      <c r="K348" s="32"/>
      <c r="L348" s="32"/>
      <c r="M348" s="32"/>
      <c r="N348" s="32"/>
      <c r="O348" s="32"/>
    </row>
    <row r="349" spans="8:15" ht="15.75" customHeight="1" x14ac:dyDescent="0.35">
      <c r="H349" s="32"/>
      <c r="I349" s="32"/>
      <c r="J349" s="32"/>
      <c r="K349" s="32"/>
      <c r="L349" s="32"/>
      <c r="M349" s="32"/>
      <c r="N349" s="32"/>
      <c r="O349" s="32"/>
    </row>
    <row r="350" spans="8:15" ht="15.75" customHeight="1" x14ac:dyDescent="0.35">
      <c r="H350" s="32"/>
      <c r="I350" s="32"/>
      <c r="J350" s="32"/>
      <c r="K350" s="32"/>
      <c r="L350" s="32"/>
      <c r="M350" s="32"/>
      <c r="N350" s="32"/>
      <c r="O350" s="32"/>
    </row>
    <row r="351" spans="8:15" ht="15.75" customHeight="1" x14ac:dyDescent="0.35">
      <c r="H351" s="32"/>
      <c r="I351" s="32"/>
      <c r="J351" s="32"/>
      <c r="K351" s="32"/>
      <c r="L351" s="32"/>
      <c r="M351" s="32"/>
      <c r="N351" s="32"/>
      <c r="O351" s="32"/>
    </row>
    <row r="352" spans="8:15" ht="15.75" customHeight="1" x14ac:dyDescent="0.35">
      <c r="H352" s="32"/>
      <c r="I352" s="32"/>
      <c r="J352" s="32"/>
      <c r="K352" s="32"/>
      <c r="L352" s="32"/>
      <c r="M352" s="32"/>
      <c r="N352" s="32"/>
      <c r="O352" s="32"/>
    </row>
    <row r="353" spans="8:15" ht="15.75" customHeight="1" x14ac:dyDescent="0.35">
      <c r="H353" s="32"/>
      <c r="I353" s="32"/>
      <c r="J353" s="32"/>
      <c r="K353" s="32"/>
      <c r="L353" s="32"/>
      <c r="M353" s="32"/>
      <c r="N353" s="32"/>
      <c r="O353" s="32"/>
    </row>
    <row r="354" spans="8:15" ht="15.75" customHeight="1" x14ac:dyDescent="0.35">
      <c r="H354" s="32"/>
      <c r="I354" s="32"/>
      <c r="J354" s="32"/>
      <c r="K354" s="32"/>
      <c r="L354" s="32"/>
      <c r="M354" s="32"/>
      <c r="N354" s="32"/>
      <c r="O354" s="32"/>
    </row>
    <row r="355" spans="8:15" ht="15.75" customHeight="1" x14ac:dyDescent="0.35">
      <c r="H355" s="32"/>
      <c r="I355" s="32"/>
      <c r="J355" s="32"/>
      <c r="K355" s="32"/>
      <c r="L355" s="32"/>
      <c r="M355" s="32"/>
      <c r="N355" s="32"/>
      <c r="O355" s="32"/>
    </row>
    <row r="356" spans="8:15" ht="15.75" customHeight="1" x14ac:dyDescent="0.35">
      <c r="H356" s="32"/>
      <c r="I356" s="32"/>
      <c r="J356" s="32"/>
      <c r="K356" s="32"/>
      <c r="L356" s="32"/>
      <c r="M356" s="32"/>
      <c r="N356" s="32"/>
      <c r="O356" s="32"/>
    </row>
    <row r="357" spans="8:15" ht="15.75" customHeight="1" x14ac:dyDescent="0.35">
      <c r="H357" s="32"/>
      <c r="I357" s="32"/>
      <c r="J357" s="32"/>
      <c r="K357" s="32"/>
      <c r="L357" s="32"/>
      <c r="M357" s="32"/>
      <c r="N357" s="32"/>
      <c r="O357" s="32"/>
    </row>
    <row r="358" spans="8:15" ht="15.75" customHeight="1" x14ac:dyDescent="0.35">
      <c r="H358" s="32"/>
      <c r="I358" s="32"/>
      <c r="J358" s="32"/>
      <c r="K358" s="32"/>
      <c r="L358" s="32"/>
      <c r="M358" s="32"/>
      <c r="N358" s="32"/>
      <c r="O358" s="32"/>
    </row>
    <row r="359" spans="8:15" ht="15.75" customHeight="1" x14ac:dyDescent="0.35">
      <c r="H359" s="32"/>
      <c r="I359" s="32"/>
      <c r="J359" s="32"/>
      <c r="K359" s="32"/>
      <c r="L359" s="32"/>
      <c r="M359" s="32"/>
      <c r="N359" s="32"/>
      <c r="O359" s="32"/>
    </row>
    <row r="360" spans="8:15" ht="15.75" customHeight="1" x14ac:dyDescent="0.35">
      <c r="H360" s="32"/>
      <c r="I360" s="32"/>
      <c r="J360" s="32"/>
      <c r="K360" s="32"/>
      <c r="L360" s="32"/>
      <c r="M360" s="32"/>
      <c r="N360" s="32"/>
      <c r="O360" s="32"/>
    </row>
    <row r="361" spans="8:15" ht="15.75" customHeight="1" x14ac:dyDescent="0.35">
      <c r="H361" s="32"/>
      <c r="I361" s="32"/>
      <c r="J361" s="32"/>
      <c r="K361" s="32"/>
      <c r="L361" s="32"/>
      <c r="M361" s="32"/>
      <c r="N361" s="32"/>
      <c r="O361" s="32"/>
    </row>
    <row r="362" spans="8:15" ht="15.75" customHeight="1" x14ac:dyDescent="0.35">
      <c r="H362" s="32"/>
      <c r="I362" s="32"/>
      <c r="J362" s="32"/>
      <c r="K362" s="32"/>
      <c r="L362" s="32"/>
      <c r="M362" s="32"/>
      <c r="N362" s="32"/>
      <c r="O362" s="32"/>
    </row>
    <row r="363" spans="8:15" ht="15.75" customHeight="1" x14ac:dyDescent="0.35">
      <c r="H363" s="32"/>
      <c r="I363" s="32"/>
      <c r="J363" s="32"/>
      <c r="K363" s="32"/>
      <c r="L363" s="32"/>
      <c r="M363" s="32"/>
      <c r="N363" s="32"/>
      <c r="O363" s="32"/>
    </row>
    <row r="364" spans="8:15" ht="15.75" customHeight="1" x14ac:dyDescent="0.35">
      <c r="H364" s="32"/>
      <c r="I364" s="32"/>
      <c r="J364" s="32"/>
      <c r="K364" s="32"/>
      <c r="L364" s="32"/>
      <c r="M364" s="32"/>
      <c r="N364" s="32"/>
      <c r="O364" s="32"/>
    </row>
    <row r="365" spans="8:15" ht="15.75" customHeight="1" x14ac:dyDescent="0.35">
      <c r="H365" s="32"/>
      <c r="I365" s="32"/>
      <c r="J365" s="32"/>
      <c r="K365" s="32"/>
      <c r="L365" s="32"/>
      <c r="M365" s="32"/>
      <c r="N365" s="32"/>
      <c r="O365" s="32"/>
    </row>
    <row r="366" spans="8:15" ht="15.75" customHeight="1" x14ac:dyDescent="0.35">
      <c r="H366" s="32"/>
      <c r="I366" s="32"/>
      <c r="J366" s="32"/>
      <c r="K366" s="32"/>
      <c r="L366" s="32"/>
      <c r="M366" s="32"/>
      <c r="N366" s="32"/>
      <c r="O366" s="32"/>
    </row>
    <row r="367" spans="8:15" ht="15.75" customHeight="1" x14ac:dyDescent="0.35">
      <c r="H367" s="32"/>
      <c r="I367" s="32"/>
      <c r="J367" s="32"/>
      <c r="K367" s="32"/>
      <c r="L367" s="32"/>
      <c r="M367" s="32"/>
      <c r="N367" s="32"/>
      <c r="O367" s="32"/>
    </row>
    <row r="368" spans="8:15" ht="15.75" customHeight="1" x14ac:dyDescent="0.35">
      <c r="H368" s="32"/>
      <c r="I368" s="32"/>
      <c r="J368" s="32"/>
      <c r="K368" s="32"/>
      <c r="L368" s="32"/>
      <c r="M368" s="32"/>
      <c r="N368" s="32"/>
      <c r="O368" s="32"/>
    </row>
    <row r="369" spans="8:15" ht="15.75" customHeight="1" x14ac:dyDescent="0.35">
      <c r="H369" s="32"/>
      <c r="I369" s="32"/>
      <c r="J369" s="32"/>
      <c r="K369" s="32"/>
      <c r="L369" s="32"/>
      <c r="M369" s="32"/>
      <c r="N369" s="32"/>
      <c r="O369" s="32"/>
    </row>
    <row r="370" spans="8:15" ht="15.75" customHeight="1" x14ac:dyDescent="0.35">
      <c r="H370" s="32"/>
      <c r="I370" s="32"/>
      <c r="J370" s="32"/>
      <c r="K370" s="32"/>
      <c r="L370" s="32"/>
      <c r="M370" s="32"/>
      <c r="N370" s="32"/>
      <c r="O370" s="32"/>
    </row>
    <row r="371" spans="8:15" ht="15.75" customHeight="1" x14ac:dyDescent="0.35">
      <c r="H371" s="32"/>
      <c r="I371" s="32"/>
      <c r="J371" s="32"/>
      <c r="K371" s="32"/>
      <c r="L371" s="32"/>
      <c r="M371" s="32"/>
      <c r="N371" s="32"/>
      <c r="O371" s="32"/>
    </row>
    <row r="372" spans="8:15" ht="15.75" customHeight="1" x14ac:dyDescent="0.35">
      <c r="H372" s="32"/>
      <c r="I372" s="32"/>
      <c r="J372" s="32"/>
      <c r="K372" s="32"/>
      <c r="L372" s="32"/>
      <c r="M372" s="32"/>
      <c r="N372" s="32"/>
      <c r="O372" s="32"/>
    </row>
    <row r="373" spans="8:15" ht="15.75" customHeight="1" x14ac:dyDescent="0.35">
      <c r="H373" s="32"/>
      <c r="I373" s="32"/>
      <c r="J373" s="32"/>
      <c r="K373" s="32"/>
      <c r="L373" s="32"/>
      <c r="M373" s="32"/>
      <c r="N373" s="32"/>
      <c r="O373" s="32"/>
    </row>
    <row r="374" spans="8:15" ht="15.75" customHeight="1" x14ac:dyDescent="0.35">
      <c r="H374" s="32"/>
      <c r="I374" s="32"/>
      <c r="J374" s="32"/>
      <c r="K374" s="32"/>
      <c r="L374" s="32"/>
      <c r="M374" s="32"/>
      <c r="N374" s="32"/>
      <c r="O374" s="32"/>
    </row>
    <row r="375" spans="8:15" ht="15.75" customHeight="1" x14ac:dyDescent="0.35">
      <c r="H375" s="32"/>
      <c r="I375" s="32"/>
      <c r="J375" s="32"/>
      <c r="K375" s="32"/>
      <c r="L375" s="32"/>
      <c r="M375" s="32"/>
      <c r="N375" s="32"/>
      <c r="O375" s="32"/>
    </row>
    <row r="376" spans="8:15" ht="15.75" customHeight="1" x14ac:dyDescent="0.35">
      <c r="H376" s="32"/>
      <c r="I376" s="32"/>
      <c r="J376" s="32"/>
      <c r="K376" s="32"/>
      <c r="L376" s="32"/>
      <c r="M376" s="32"/>
      <c r="N376" s="32"/>
      <c r="O376" s="32"/>
    </row>
    <row r="377" spans="8:15" ht="15.75" customHeight="1" x14ac:dyDescent="0.35">
      <c r="H377" s="32"/>
      <c r="I377" s="32"/>
      <c r="J377" s="32"/>
      <c r="K377" s="32"/>
      <c r="L377" s="32"/>
      <c r="M377" s="32"/>
      <c r="N377" s="32"/>
      <c r="O377" s="32"/>
    </row>
    <row r="378" spans="8:15" ht="15.75" customHeight="1" x14ac:dyDescent="0.35">
      <c r="H378" s="32"/>
      <c r="I378" s="32"/>
      <c r="J378" s="32"/>
      <c r="K378" s="32"/>
      <c r="L378" s="32"/>
      <c r="M378" s="32"/>
      <c r="N378" s="32"/>
      <c r="O378" s="32"/>
    </row>
    <row r="379" spans="8:15" ht="15.75" customHeight="1" x14ac:dyDescent="0.35">
      <c r="H379" s="32"/>
      <c r="I379" s="32"/>
      <c r="J379" s="32"/>
      <c r="K379" s="32"/>
      <c r="L379" s="32"/>
      <c r="M379" s="32"/>
      <c r="N379" s="32"/>
      <c r="O379" s="32"/>
    </row>
    <row r="380" spans="8:15" ht="15.75" customHeight="1" x14ac:dyDescent="0.35">
      <c r="H380" s="32"/>
      <c r="I380" s="32"/>
      <c r="J380" s="32"/>
      <c r="K380" s="32"/>
      <c r="L380" s="32"/>
      <c r="M380" s="32"/>
      <c r="N380" s="32"/>
      <c r="O380" s="32"/>
    </row>
    <row r="381" spans="8:15" ht="15.75" customHeight="1" x14ac:dyDescent="0.35">
      <c r="H381" s="32"/>
      <c r="I381" s="32"/>
      <c r="J381" s="32"/>
      <c r="K381" s="32"/>
      <c r="L381" s="32"/>
      <c r="M381" s="32"/>
      <c r="N381" s="32"/>
      <c r="O381" s="32"/>
    </row>
    <row r="382" spans="8:15" ht="15.75" customHeight="1" x14ac:dyDescent="0.35">
      <c r="H382" s="32"/>
      <c r="I382" s="32"/>
      <c r="J382" s="32"/>
      <c r="K382" s="32"/>
      <c r="L382" s="32"/>
      <c r="M382" s="32"/>
      <c r="N382" s="32"/>
      <c r="O382" s="32"/>
    </row>
    <row r="383" spans="8:15" ht="15.75" customHeight="1" x14ac:dyDescent="0.35">
      <c r="H383" s="32"/>
      <c r="I383" s="32"/>
      <c r="J383" s="32"/>
      <c r="K383" s="32"/>
      <c r="L383" s="32"/>
      <c r="M383" s="32"/>
      <c r="N383" s="32"/>
      <c r="O383" s="32"/>
    </row>
    <row r="384" spans="8:15" ht="15.75" customHeight="1" x14ac:dyDescent="0.35">
      <c r="H384" s="32"/>
      <c r="I384" s="32"/>
      <c r="J384" s="32"/>
      <c r="K384" s="32"/>
      <c r="L384" s="32"/>
      <c r="M384" s="32"/>
      <c r="N384" s="32"/>
      <c r="O384" s="32"/>
    </row>
    <row r="385" spans="8:15" ht="15.75" customHeight="1" x14ac:dyDescent="0.35">
      <c r="H385" s="32"/>
      <c r="I385" s="32"/>
      <c r="J385" s="32"/>
      <c r="K385" s="32"/>
      <c r="L385" s="32"/>
      <c r="M385" s="32"/>
      <c r="N385" s="32"/>
      <c r="O385" s="32"/>
    </row>
    <row r="386" spans="8:15" ht="15.75" customHeight="1" x14ac:dyDescent="0.35">
      <c r="H386" s="32"/>
      <c r="I386" s="32"/>
      <c r="J386" s="32"/>
      <c r="K386" s="32"/>
      <c r="L386" s="32"/>
      <c r="M386" s="32"/>
      <c r="N386" s="32"/>
      <c r="O386" s="32"/>
    </row>
    <row r="387" spans="8:15" ht="15.75" customHeight="1" x14ac:dyDescent="0.35">
      <c r="H387" s="32"/>
      <c r="I387" s="32"/>
      <c r="J387" s="32"/>
      <c r="K387" s="32"/>
      <c r="L387" s="32"/>
      <c r="M387" s="32"/>
      <c r="N387" s="32"/>
      <c r="O387" s="32"/>
    </row>
    <row r="388" spans="8:15" ht="15.75" customHeight="1" x14ac:dyDescent="0.35">
      <c r="H388" s="32"/>
      <c r="I388" s="32"/>
      <c r="J388" s="32"/>
      <c r="K388" s="32"/>
      <c r="L388" s="32"/>
      <c r="M388" s="32"/>
      <c r="N388" s="32"/>
      <c r="O388" s="32"/>
    </row>
    <row r="389" spans="8:15" ht="15.75" customHeight="1" x14ac:dyDescent="0.35">
      <c r="H389" s="32"/>
      <c r="I389" s="32"/>
      <c r="J389" s="32"/>
      <c r="K389" s="32"/>
      <c r="L389" s="32"/>
      <c r="M389" s="32"/>
      <c r="N389" s="32"/>
      <c r="O389" s="32"/>
    </row>
    <row r="390" spans="8:15" ht="15.75" customHeight="1" x14ac:dyDescent="0.35">
      <c r="H390" s="32"/>
      <c r="I390" s="32"/>
      <c r="J390" s="32"/>
      <c r="K390" s="32"/>
      <c r="L390" s="32"/>
      <c r="M390" s="32"/>
      <c r="N390" s="32"/>
      <c r="O390" s="32"/>
    </row>
    <row r="391" spans="8:15" ht="15.75" customHeight="1" x14ac:dyDescent="0.35">
      <c r="H391" s="32"/>
      <c r="I391" s="32"/>
      <c r="J391" s="32"/>
      <c r="K391" s="32"/>
      <c r="L391" s="32"/>
      <c r="M391" s="32"/>
      <c r="N391" s="32"/>
      <c r="O391" s="32"/>
    </row>
    <row r="392" spans="8:15" ht="15.75" customHeight="1" x14ac:dyDescent="0.35">
      <c r="H392" s="32"/>
      <c r="I392" s="32"/>
      <c r="J392" s="32"/>
      <c r="K392" s="32"/>
      <c r="L392" s="32"/>
      <c r="M392" s="32"/>
      <c r="N392" s="32"/>
      <c r="O392" s="32"/>
    </row>
    <row r="393" spans="8:15" ht="15.75" customHeight="1" x14ac:dyDescent="0.35">
      <c r="H393" s="32"/>
      <c r="I393" s="32"/>
      <c r="J393" s="32"/>
      <c r="K393" s="32"/>
      <c r="L393" s="32"/>
      <c r="M393" s="32"/>
      <c r="N393" s="32"/>
      <c r="O393" s="32"/>
    </row>
    <row r="394" spans="8:15" ht="15.75" customHeight="1" x14ac:dyDescent="0.35">
      <c r="H394" s="32"/>
      <c r="I394" s="32"/>
      <c r="J394" s="32"/>
      <c r="K394" s="32"/>
      <c r="L394" s="32"/>
      <c r="M394" s="32"/>
      <c r="N394" s="32"/>
      <c r="O394" s="32"/>
    </row>
    <row r="395" spans="8:15" ht="15.75" customHeight="1" x14ac:dyDescent="0.35">
      <c r="H395" s="32"/>
      <c r="I395" s="32"/>
      <c r="J395" s="32"/>
      <c r="K395" s="32"/>
      <c r="L395" s="32"/>
      <c r="M395" s="32"/>
      <c r="N395" s="32"/>
      <c r="O395" s="32"/>
    </row>
    <row r="396" spans="8:15" ht="15.75" customHeight="1" x14ac:dyDescent="0.35">
      <c r="H396" s="32"/>
      <c r="I396" s="32"/>
      <c r="J396" s="32"/>
      <c r="K396" s="32"/>
      <c r="L396" s="32"/>
      <c r="M396" s="32"/>
      <c r="N396" s="32"/>
      <c r="O396" s="32"/>
    </row>
    <row r="397" spans="8:15" ht="15.75" customHeight="1" x14ac:dyDescent="0.35">
      <c r="H397" s="32"/>
      <c r="I397" s="32"/>
      <c r="J397" s="32"/>
      <c r="K397" s="32"/>
      <c r="L397" s="32"/>
      <c r="M397" s="32"/>
      <c r="N397" s="32"/>
      <c r="O397" s="32"/>
    </row>
    <row r="398" spans="8:15" ht="15.75" customHeight="1" x14ac:dyDescent="0.35">
      <c r="H398" s="32"/>
      <c r="I398" s="32"/>
      <c r="J398" s="32"/>
      <c r="K398" s="32"/>
      <c r="L398" s="32"/>
      <c r="M398" s="32"/>
      <c r="N398" s="32"/>
      <c r="O398" s="32"/>
    </row>
    <row r="399" spans="8:15" ht="15.75" customHeight="1" x14ac:dyDescent="0.35">
      <c r="H399" s="32"/>
      <c r="I399" s="32"/>
      <c r="J399" s="32"/>
      <c r="K399" s="32"/>
      <c r="L399" s="32"/>
      <c r="M399" s="32"/>
      <c r="N399" s="32"/>
      <c r="O399" s="32"/>
    </row>
    <row r="400" spans="8:15" ht="15.75" customHeight="1" x14ac:dyDescent="0.35">
      <c r="H400" s="32"/>
      <c r="I400" s="32"/>
      <c r="J400" s="32"/>
      <c r="K400" s="32"/>
      <c r="L400" s="32"/>
      <c r="M400" s="32"/>
      <c r="N400" s="32"/>
      <c r="O400" s="32"/>
    </row>
    <row r="401" spans="8:15" ht="15.75" customHeight="1" x14ac:dyDescent="0.35">
      <c r="H401" s="32"/>
      <c r="I401" s="32"/>
      <c r="J401" s="32"/>
      <c r="K401" s="32"/>
      <c r="L401" s="32"/>
      <c r="M401" s="32"/>
      <c r="N401" s="32"/>
      <c r="O401" s="32"/>
    </row>
    <row r="402" spans="8:15" ht="15.75" customHeight="1" x14ac:dyDescent="0.35">
      <c r="H402" s="32"/>
      <c r="I402" s="32"/>
      <c r="J402" s="32"/>
      <c r="K402" s="32"/>
      <c r="L402" s="32"/>
      <c r="M402" s="32"/>
      <c r="N402" s="32"/>
      <c r="O402" s="32"/>
    </row>
    <row r="403" spans="8:15" ht="15.75" customHeight="1" x14ac:dyDescent="0.35">
      <c r="H403" s="32"/>
      <c r="I403" s="32"/>
      <c r="J403" s="32"/>
      <c r="K403" s="32"/>
      <c r="L403" s="32"/>
      <c r="M403" s="32"/>
      <c r="N403" s="32"/>
      <c r="O403" s="32"/>
    </row>
    <row r="404" spans="8:15" ht="15.75" customHeight="1" x14ac:dyDescent="0.35">
      <c r="H404" s="32"/>
      <c r="I404" s="32"/>
      <c r="J404" s="32"/>
      <c r="K404" s="32"/>
      <c r="L404" s="32"/>
      <c r="M404" s="32"/>
      <c r="N404" s="32"/>
      <c r="O404" s="32"/>
    </row>
    <row r="405" spans="8:15" ht="15.75" customHeight="1" x14ac:dyDescent="0.35">
      <c r="H405" s="32"/>
      <c r="I405" s="32"/>
      <c r="J405" s="32"/>
      <c r="K405" s="32"/>
      <c r="L405" s="32"/>
      <c r="M405" s="32"/>
      <c r="N405" s="32"/>
      <c r="O405" s="32"/>
    </row>
    <row r="406" spans="8:15" ht="15.75" customHeight="1" x14ac:dyDescent="0.35">
      <c r="H406" s="32"/>
      <c r="I406" s="32"/>
      <c r="J406" s="32"/>
      <c r="K406" s="32"/>
      <c r="L406" s="32"/>
      <c r="M406" s="32"/>
      <c r="N406" s="32"/>
      <c r="O406" s="32"/>
    </row>
    <row r="407" spans="8:15" ht="15.75" customHeight="1" x14ac:dyDescent="0.35">
      <c r="H407" s="32"/>
      <c r="I407" s="32"/>
      <c r="J407" s="32"/>
      <c r="K407" s="32"/>
      <c r="L407" s="32"/>
      <c r="M407" s="32"/>
      <c r="N407" s="32"/>
      <c r="O407" s="32"/>
    </row>
    <row r="408" spans="8:15" ht="15.75" customHeight="1" x14ac:dyDescent="0.35">
      <c r="H408" s="32"/>
      <c r="I408" s="32"/>
      <c r="J408" s="32"/>
      <c r="K408" s="32"/>
      <c r="L408" s="32"/>
      <c r="M408" s="32"/>
      <c r="N408" s="32"/>
      <c r="O408" s="32"/>
    </row>
    <row r="409" spans="8:15" ht="15.75" customHeight="1" x14ac:dyDescent="0.35">
      <c r="H409" s="32"/>
      <c r="I409" s="32"/>
      <c r="J409" s="32"/>
      <c r="K409" s="32"/>
      <c r="L409" s="32"/>
      <c r="M409" s="32"/>
      <c r="N409" s="32"/>
      <c r="O409" s="32"/>
    </row>
    <row r="410" spans="8:15" ht="15.75" customHeight="1" x14ac:dyDescent="0.35">
      <c r="H410" s="32"/>
      <c r="I410" s="32"/>
      <c r="J410" s="32"/>
      <c r="K410" s="32"/>
      <c r="L410" s="32"/>
      <c r="M410" s="32"/>
      <c r="N410" s="32"/>
      <c r="O410" s="32"/>
    </row>
    <row r="411" spans="8:15" ht="15.75" customHeight="1" x14ac:dyDescent="0.35">
      <c r="H411" s="32"/>
      <c r="I411" s="32"/>
      <c r="J411" s="32"/>
      <c r="K411" s="32"/>
      <c r="L411" s="32"/>
      <c r="M411" s="32"/>
      <c r="N411" s="32"/>
      <c r="O411" s="32"/>
    </row>
    <row r="412" spans="8:15" ht="15.75" customHeight="1" x14ac:dyDescent="0.35">
      <c r="H412" s="32"/>
      <c r="I412" s="32"/>
      <c r="J412" s="32"/>
      <c r="K412" s="32"/>
      <c r="L412" s="32"/>
      <c r="M412" s="32"/>
      <c r="N412" s="32"/>
      <c r="O412" s="32"/>
    </row>
    <row r="413" spans="8:15" ht="15.75" customHeight="1" x14ac:dyDescent="0.35">
      <c r="H413" s="32"/>
      <c r="I413" s="32"/>
      <c r="J413" s="32"/>
      <c r="K413" s="32"/>
      <c r="L413" s="32"/>
      <c r="M413" s="32"/>
      <c r="N413" s="32"/>
      <c r="O413" s="32"/>
    </row>
    <row r="414" spans="8:15" ht="15.75" customHeight="1" x14ac:dyDescent="0.35">
      <c r="H414" s="32"/>
      <c r="I414" s="32"/>
      <c r="J414" s="32"/>
      <c r="K414" s="32"/>
      <c r="L414" s="32"/>
      <c r="M414" s="32"/>
      <c r="N414" s="32"/>
      <c r="O414" s="32"/>
    </row>
    <row r="415" spans="8:15" ht="15.75" customHeight="1" x14ac:dyDescent="0.35">
      <c r="H415" s="32"/>
      <c r="I415" s="32"/>
      <c r="J415" s="32"/>
      <c r="K415" s="32"/>
      <c r="L415" s="32"/>
      <c r="M415" s="32"/>
      <c r="N415" s="32"/>
      <c r="O415" s="32"/>
    </row>
    <row r="416" spans="8:15" ht="15.75" customHeight="1" x14ac:dyDescent="0.35">
      <c r="H416" s="32"/>
      <c r="I416" s="32"/>
      <c r="J416" s="32"/>
      <c r="K416" s="32"/>
      <c r="L416" s="32"/>
      <c r="M416" s="32"/>
      <c r="N416" s="32"/>
      <c r="O416" s="32"/>
    </row>
    <row r="417" spans="8:15" ht="15.75" customHeight="1" x14ac:dyDescent="0.35">
      <c r="H417" s="32"/>
      <c r="I417" s="32"/>
      <c r="J417" s="32"/>
      <c r="K417" s="32"/>
      <c r="L417" s="32"/>
      <c r="M417" s="32"/>
      <c r="N417" s="32"/>
      <c r="O417" s="32"/>
    </row>
    <row r="418" spans="8:15" ht="15.75" customHeight="1" x14ac:dyDescent="0.35">
      <c r="H418" s="32"/>
      <c r="I418" s="32"/>
      <c r="J418" s="32"/>
      <c r="K418" s="32"/>
      <c r="L418" s="32"/>
      <c r="M418" s="32"/>
      <c r="N418" s="32"/>
      <c r="O418" s="32"/>
    </row>
    <row r="419" spans="8:15" ht="15.75" customHeight="1" x14ac:dyDescent="0.35">
      <c r="H419" s="32"/>
      <c r="I419" s="32"/>
      <c r="J419" s="32"/>
      <c r="K419" s="32"/>
      <c r="L419" s="32"/>
      <c r="M419" s="32"/>
      <c r="N419" s="32"/>
      <c r="O419" s="32"/>
    </row>
    <row r="420" spans="8:15" ht="15.75" customHeight="1" x14ac:dyDescent="0.35">
      <c r="H420" s="32"/>
      <c r="I420" s="32"/>
      <c r="J420" s="32"/>
      <c r="K420" s="32"/>
      <c r="L420" s="32"/>
      <c r="M420" s="32"/>
      <c r="N420" s="32"/>
      <c r="O420" s="32"/>
    </row>
    <row r="421" spans="8:15" ht="15.75" customHeight="1" x14ac:dyDescent="0.35">
      <c r="H421" s="32"/>
      <c r="I421" s="32"/>
      <c r="J421" s="32"/>
      <c r="K421" s="32"/>
      <c r="L421" s="32"/>
      <c r="M421" s="32"/>
      <c r="N421" s="32"/>
      <c r="O421" s="32"/>
    </row>
    <row r="422" spans="8:15" ht="15.75" customHeight="1" x14ac:dyDescent="0.35">
      <c r="H422" s="32"/>
      <c r="I422" s="32"/>
      <c r="J422" s="32"/>
      <c r="K422" s="32"/>
      <c r="L422" s="32"/>
      <c r="M422" s="32"/>
      <c r="N422" s="32"/>
      <c r="O422" s="32"/>
    </row>
    <row r="423" spans="8:15" ht="15.75" customHeight="1" x14ac:dyDescent="0.35">
      <c r="H423" s="32"/>
      <c r="I423" s="32"/>
      <c r="J423" s="32"/>
      <c r="K423" s="32"/>
      <c r="L423" s="32"/>
      <c r="M423" s="32"/>
      <c r="N423" s="32"/>
      <c r="O423" s="32"/>
    </row>
    <row r="424" spans="8:15" ht="15.75" customHeight="1" x14ac:dyDescent="0.35">
      <c r="H424" s="32"/>
      <c r="I424" s="32"/>
      <c r="J424" s="32"/>
      <c r="K424" s="32"/>
      <c r="L424" s="32"/>
      <c r="M424" s="32"/>
      <c r="N424" s="32"/>
      <c r="O424" s="32"/>
    </row>
    <row r="425" spans="8:15" ht="15.75" customHeight="1" x14ac:dyDescent="0.35">
      <c r="H425" s="32"/>
      <c r="I425" s="32"/>
      <c r="J425" s="32"/>
      <c r="K425" s="32"/>
      <c r="L425" s="32"/>
      <c r="M425" s="32"/>
      <c r="N425" s="32"/>
      <c r="O425" s="32"/>
    </row>
    <row r="426" spans="8:15" ht="15.75" customHeight="1" x14ac:dyDescent="0.35">
      <c r="H426" s="32"/>
      <c r="I426" s="32"/>
      <c r="J426" s="32"/>
      <c r="K426" s="32"/>
      <c r="L426" s="32"/>
      <c r="M426" s="32"/>
      <c r="N426" s="32"/>
      <c r="O426" s="32"/>
    </row>
    <row r="427" spans="8:15" ht="15.75" customHeight="1" x14ac:dyDescent="0.35">
      <c r="H427" s="32"/>
      <c r="I427" s="32"/>
      <c r="J427" s="32"/>
      <c r="K427" s="32"/>
      <c r="L427" s="32"/>
      <c r="M427" s="32"/>
      <c r="N427" s="32"/>
      <c r="O427" s="32"/>
    </row>
    <row r="428" spans="8:15" ht="15.75" customHeight="1" x14ac:dyDescent="0.35">
      <c r="H428" s="32"/>
      <c r="I428" s="32"/>
      <c r="J428" s="32"/>
      <c r="K428" s="32"/>
      <c r="L428" s="32"/>
      <c r="M428" s="32"/>
      <c r="N428" s="32"/>
      <c r="O428" s="32"/>
    </row>
    <row r="429" spans="8:15" ht="15.75" customHeight="1" x14ac:dyDescent="0.35">
      <c r="H429" s="32"/>
      <c r="I429" s="32"/>
      <c r="J429" s="32"/>
      <c r="K429" s="32"/>
      <c r="L429" s="32"/>
      <c r="M429" s="32"/>
      <c r="N429" s="32"/>
      <c r="O429" s="32"/>
    </row>
    <row r="430" spans="8:15" ht="15.75" customHeight="1" x14ac:dyDescent="0.35">
      <c r="H430" s="32"/>
      <c r="I430" s="32"/>
      <c r="J430" s="32"/>
      <c r="K430" s="32"/>
      <c r="L430" s="32"/>
      <c r="M430" s="32"/>
      <c r="N430" s="32"/>
      <c r="O430" s="32"/>
    </row>
    <row r="431" spans="8:15" ht="15.75" customHeight="1" x14ac:dyDescent="0.35">
      <c r="H431" s="32"/>
      <c r="I431" s="32"/>
      <c r="J431" s="32"/>
      <c r="K431" s="32"/>
      <c r="L431" s="32"/>
      <c r="M431" s="32"/>
      <c r="N431" s="32"/>
      <c r="O431" s="32"/>
    </row>
    <row r="432" spans="8:15" ht="15.75" customHeight="1" x14ac:dyDescent="0.35">
      <c r="H432" s="32"/>
      <c r="I432" s="32"/>
      <c r="J432" s="32"/>
      <c r="K432" s="32"/>
      <c r="L432" s="32"/>
      <c r="M432" s="32"/>
      <c r="N432" s="32"/>
      <c r="O432" s="32"/>
    </row>
    <row r="433" spans="8:15" ht="15.75" customHeight="1" x14ac:dyDescent="0.35">
      <c r="H433" s="32"/>
      <c r="I433" s="32"/>
      <c r="J433" s="32"/>
      <c r="K433" s="32"/>
      <c r="L433" s="32"/>
      <c r="M433" s="32"/>
      <c r="N433" s="32"/>
      <c r="O433" s="32"/>
    </row>
    <row r="434" spans="8:15" ht="15.75" customHeight="1" x14ac:dyDescent="0.35">
      <c r="H434" s="32"/>
      <c r="I434" s="32"/>
      <c r="J434" s="32"/>
      <c r="K434" s="32"/>
      <c r="L434" s="32"/>
      <c r="M434" s="32"/>
      <c r="N434" s="32"/>
      <c r="O434" s="32"/>
    </row>
    <row r="435" spans="8:15" ht="15.75" customHeight="1" x14ac:dyDescent="0.35">
      <c r="H435" s="32"/>
      <c r="I435" s="32"/>
      <c r="J435" s="32"/>
      <c r="K435" s="32"/>
      <c r="L435" s="32"/>
      <c r="M435" s="32"/>
      <c r="N435" s="32"/>
      <c r="O435" s="32"/>
    </row>
    <row r="436" spans="8:15" ht="15.75" customHeight="1" x14ac:dyDescent="0.35">
      <c r="H436" s="32"/>
      <c r="I436" s="32"/>
      <c r="J436" s="32"/>
      <c r="K436" s="32"/>
      <c r="L436" s="32"/>
      <c r="M436" s="32"/>
      <c r="N436" s="32"/>
      <c r="O436" s="32"/>
    </row>
    <row r="437" spans="8:15" ht="15.75" customHeight="1" x14ac:dyDescent="0.35">
      <c r="H437" s="32"/>
      <c r="I437" s="32"/>
      <c r="J437" s="32"/>
      <c r="K437" s="32"/>
      <c r="L437" s="32"/>
      <c r="M437" s="32"/>
      <c r="N437" s="32"/>
      <c r="O437" s="32"/>
    </row>
    <row r="438" spans="8:15" ht="15.75" customHeight="1" x14ac:dyDescent="0.35">
      <c r="H438" s="32"/>
      <c r="I438" s="32"/>
      <c r="J438" s="32"/>
      <c r="K438" s="32"/>
      <c r="L438" s="32"/>
      <c r="M438" s="32"/>
      <c r="N438" s="32"/>
      <c r="O438" s="32"/>
    </row>
    <row r="439" spans="8:15" ht="15.75" customHeight="1" x14ac:dyDescent="0.35">
      <c r="H439" s="32"/>
      <c r="I439" s="32"/>
      <c r="J439" s="32"/>
      <c r="K439" s="32"/>
      <c r="L439" s="32"/>
      <c r="M439" s="32"/>
      <c r="N439" s="32"/>
      <c r="O439" s="32"/>
    </row>
    <row r="440" spans="8:15" ht="15.75" customHeight="1" x14ac:dyDescent="0.35">
      <c r="H440" s="32"/>
      <c r="I440" s="32"/>
      <c r="J440" s="32"/>
      <c r="K440" s="32"/>
      <c r="L440" s="32"/>
      <c r="M440" s="32"/>
      <c r="N440" s="32"/>
      <c r="O440" s="32"/>
    </row>
    <row r="441" spans="8:15" ht="15.75" customHeight="1" x14ac:dyDescent="0.35">
      <c r="H441" s="32"/>
      <c r="I441" s="32"/>
      <c r="J441" s="32"/>
      <c r="K441" s="32"/>
      <c r="L441" s="32"/>
      <c r="M441" s="32"/>
      <c r="N441" s="32"/>
      <c r="O441" s="32"/>
    </row>
    <row r="442" spans="8:15" ht="15.75" customHeight="1" x14ac:dyDescent="0.35">
      <c r="H442" s="32"/>
      <c r="I442" s="32"/>
      <c r="J442" s="32"/>
      <c r="K442" s="32"/>
      <c r="L442" s="32"/>
      <c r="M442" s="32"/>
      <c r="N442" s="32"/>
      <c r="O442" s="32"/>
    </row>
    <row r="443" spans="8:15" ht="15.75" customHeight="1" x14ac:dyDescent="0.35">
      <c r="H443" s="32"/>
      <c r="I443" s="32"/>
      <c r="J443" s="32"/>
      <c r="K443" s="32"/>
      <c r="L443" s="32"/>
      <c r="M443" s="32"/>
      <c r="N443" s="32"/>
      <c r="O443" s="32"/>
    </row>
    <row r="444" spans="8:15" ht="15.75" customHeight="1" x14ac:dyDescent="0.35">
      <c r="H444" s="32"/>
      <c r="I444" s="32"/>
      <c r="J444" s="32"/>
      <c r="K444" s="32"/>
      <c r="L444" s="32"/>
      <c r="M444" s="32"/>
      <c r="N444" s="32"/>
      <c r="O444" s="32"/>
    </row>
    <row r="445" spans="8:15" ht="15.75" customHeight="1" x14ac:dyDescent="0.35">
      <c r="H445" s="32"/>
      <c r="I445" s="32"/>
      <c r="J445" s="32"/>
      <c r="K445" s="32"/>
      <c r="L445" s="32"/>
      <c r="M445" s="32"/>
      <c r="N445" s="32"/>
      <c r="O445" s="32"/>
    </row>
    <row r="446" spans="8:15" ht="15.75" customHeight="1" x14ac:dyDescent="0.35">
      <c r="H446" s="32"/>
      <c r="I446" s="32"/>
      <c r="J446" s="32"/>
      <c r="K446" s="32"/>
      <c r="L446" s="32"/>
      <c r="M446" s="32"/>
      <c r="N446" s="32"/>
      <c r="O446" s="32"/>
    </row>
    <row r="447" spans="8:15" ht="15.75" customHeight="1" x14ac:dyDescent="0.35">
      <c r="H447" s="32"/>
      <c r="I447" s="32"/>
      <c r="J447" s="32"/>
      <c r="K447" s="32"/>
      <c r="L447" s="32"/>
      <c r="M447" s="32"/>
      <c r="N447" s="32"/>
      <c r="O447" s="32"/>
    </row>
    <row r="448" spans="8:15" ht="15.75" customHeight="1" x14ac:dyDescent="0.35">
      <c r="H448" s="32"/>
      <c r="I448" s="32"/>
      <c r="J448" s="32"/>
      <c r="K448" s="32"/>
      <c r="L448" s="32"/>
      <c r="M448" s="32"/>
      <c r="N448" s="32"/>
      <c r="O448" s="32"/>
    </row>
    <row r="449" spans="8:15" ht="15.75" customHeight="1" x14ac:dyDescent="0.35">
      <c r="H449" s="32"/>
      <c r="I449" s="32"/>
      <c r="J449" s="32"/>
      <c r="K449" s="32"/>
      <c r="L449" s="32"/>
      <c r="M449" s="32"/>
      <c r="N449" s="32"/>
      <c r="O449" s="32"/>
    </row>
    <row r="450" spans="8:15" ht="15.75" customHeight="1" x14ac:dyDescent="0.35">
      <c r="H450" s="32"/>
      <c r="I450" s="32"/>
      <c r="J450" s="32"/>
      <c r="K450" s="32"/>
      <c r="L450" s="32"/>
      <c r="M450" s="32"/>
      <c r="N450" s="32"/>
      <c r="O450" s="32"/>
    </row>
    <row r="451" spans="8:15" ht="15.75" customHeight="1" x14ac:dyDescent="0.35">
      <c r="H451" s="32"/>
      <c r="I451" s="32"/>
      <c r="J451" s="32"/>
      <c r="K451" s="32"/>
      <c r="L451" s="32"/>
      <c r="M451" s="32"/>
      <c r="N451" s="32"/>
      <c r="O451" s="32"/>
    </row>
    <row r="452" spans="8:15" ht="15.75" customHeight="1" x14ac:dyDescent="0.35">
      <c r="H452" s="32"/>
      <c r="I452" s="32"/>
      <c r="J452" s="32"/>
      <c r="K452" s="32"/>
      <c r="L452" s="32"/>
      <c r="M452" s="32"/>
      <c r="N452" s="32"/>
      <c r="O452" s="32"/>
    </row>
    <row r="453" spans="8:15" ht="15.75" customHeight="1" x14ac:dyDescent="0.35">
      <c r="H453" s="32"/>
      <c r="I453" s="32"/>
      <c r="J453" s="32"/>
      <c r="K453" s="32"/>
      <c r="L453" s="32"/>
      <c r="M453" s="32"/>
      <c r="N453" s="32"/>
      <c r="O453" s="32"/>
    </row>
    <row r="454" spans="8:15" ht="15.75" customHeight="1" x14ac:dyDescent="0.35">
      <c r="H454" s="32"/>
      <c r="I454" s="32"/>
      <c r="J454" s="32"/>
      <c r="K454" s="32"/>
      <c r="L454" s="32"/>
      <c r="M454" s="32"/>
      <c r="N454" s="32"/>
      <c r="O454" s="32"/>
    </row>
    <row r="455" spans="8:15" ht="15.75" customHeight="1" x14ac:dyDescent="0.35">
      <c r="H455" s="32"/>
      <c r="I455" s="32"/>
      <c r="J455" s="32"/>
      <c r="K455" s="32"/>
      <c r="L455" s="32"/>
      <c r="M455" s="32"/>
      <c r="N455" s="32"/>
      <c r="O455" s="32"/>
    </row>
    <row r="456" spans="8:15" ht="15.75" customHeight="1" x14ac:dyDescent="0.35">
      <c r="H456" s="32"/>
      <c r="I456" s="32"/>
      <c r="J456" s="32"/>
      <c r="K456" s="32"/>
      <c r="L456" s="32"/>
      <c r="M456" s="32"/>
      <c r="N456" s="32"/>
      <c r="O456" s="32"/>
    </row>
    <row r="457" spans="8:15" ht="15.75" customHeight="1" x14ac:dyDescent="0.35">
      <c r="H457" s="32"/>
      <c r="I457" s="32"/>
      <c r="J457" s="32"/>
      <c r="K457" s="32"/>
      <c r="L457" s="32"/>
      <c r="M457" s="32"/>
      <c r="N457" s="32"/>
      <c r="O457" s="32"/>
    </row>
    <row r="458" spans="8:15" ht="15.75" customHeight="1" x14ac:dyDescent="0.35">
      <c r="H458" s="32"/>
      <c r="I458" s="32"/>
      <c r="J458" s="32"/>
      <c r="K458" s="32"/>
      <c r="L458" s="32"/>
      <c r="M458" s="32"/>
      <c r="N458" s="32"/>
      <c r="O458" s="32"/>
    </row>
    <row r="459" spans="8:15" ht="15.75" customHeight="1" x14ac:dyDescent="0.35">
      <c r="H459" s="32"/>
      <c r="I459" s="32"/>
      <c r="J459" s="32"/>
      <c r="K459" s="32"/>
      <c r="L459" s="32"/>
      <c r="M459" s="32"/>
      <c r="N459" s="32"/>
      <c r="O459" s="32"/>
    </row>
    <row r="460" spans="8:15" ht="15.75" customHeight="1" x14ac:dyDescent="0.35">
      <c r="H460" s="32"/>
      <c r="I460" s="32"/>
      <c r="J460" s="32"/>
      <c r="K460" s="32"/>
      <c r="L460" s="32"/>
      <c r="M460" s="32"/>
      <c r="N460" s="32"/>
      <c r="O460" s="32"/>
    </row>
    <row r="461" spans="8:15" ht="15.75" customHeight="1" x14ac:dyDescent="0.35">
      <c r="H461" s="32"/>
      <c r="I461" s="32"/>
      <c r="J461" s="32"/>
      <c r="K461" s="32"/>
      <c r="L461" s="32"/>
      <c r="M461" s="32"/>
      <c r="N461" s="32"/>
      <c r="O461" s="32"/>
    </row>
    <row r="462" spans="8:15" ht="15.75" customHeight="1" x14ac:dyDescent="0.35">
      <c r="H462" s="32"/>
      <c r="I462" s="32"/>
      <c r="J462" s="32"/>
      <c r="K462" s="32"/>
      <c r="L462" s="32"/>
      <c r="M462" s="32"/>
      <c r="N462" s="32"/>
      <c r="O462" s="32"/>
    </row>
    <row r="463" spans="8:15" ht="15.75" customHeight="1" x14ac:dyDescent="0.35">
      <c r="H463" s="32"/>
      <c r="I463" s="32"/>
      <c r="J463" s="32"/>
      <c r="K463" s="32"/>
      <c r="L463" s="32"/>
      <c r="M463" s="32"/>
      <c r="N463" s="32"/>
      <c r="O463" s="32"/>
    </row>
    <row r="464" spans="8:15" ht="15.75" customHeight="1" x14ac:dyDescent="0.35">
      <c r="H464" s="32"/>
      <c r="I464" s="32"/>
      <c r="J464" s="32"/>
      <c r="K464" s="32"/>
      <c r="L464" s="32"/>
      <c r="M464" s="32"/>
      <c r="N464" s="32"/>
      <c r="O464" s="32"/>
    </row>
    <row r="465" spans="8:15" ht="15.75" customHeight="1" x14ac:dyDescent="0.35">
      <c r="H465" s="32"/>
      <c r="I465" s="32"/>
      <c r="J465" s="32"/>
      <c r="K465" s="32"/>
      <c r="L465" s="32"/>
      <c r="M465" s="32"/>
      <c r="N465" s="32"/>
      <c r="O465" s="32"/>
    </row>
    <row r="466" spans="8:15" ht="15.75" customHeight="1" x14ac:dyDescent="0.35">
      <c r="H466" s="32"/>
      <c r="I466" s="32"/>
      <c r="J466" s="32"/>
      <c r="K466" s="32"/>
      <c r="L466" s="32"/>
      <c r="M466" s="32"/>
      <c r="N466" s="32"/>
      <c r="O466" s="32"/>
    </row>
    <row r="467" spans="8:15" ht="15.75" customHeight="1" x14ac:dyDescent="0.35">
      <c r="H467" s="32"/>
      <c r="I467" s="32"/>
      <c r="J467" s="32"/>
      <c r="K467" s="32"/>
      <c r="L467" s="32"/>
      <c r="M467" s="32"/>
      <c r="N467" s="32"/>
      <c r="O467" s="32"/>
    </row>
    <row r="468" spans="8:15" ht="15.75" customHeight="1" x14ac:dyDescent="0.35">
      <c r="H468" s="32"/>
      <c r="I468" s="32"/>
      <c r="J468" s="32"/>
      <c r="K468" s="32"/>
      <c r="L468" s="32"/>
      <c r="M468" s="32"/>
      <c r="N468" s="32"/>
      <c r="O468" s="32"/>
    </row>
    <row r="469" spans="8:15" ht="15.75" customHeight="1" x14ac:dyDescent="0.35">
      <c r="H469" s="32"/>
      <c r="I469" s="32"/>
      <c r="J469" s="32"/>
      <c r="K469" s="32"/>
      <c r="L469" s="32"/>
      <c r="M469" s="32"/>
      <c r="N469" s="32"/>
      <c r="O469" s="32"/>
    </row>
    <row r="470" spans="8:15" ht="15.75" customHeight="1" x14ac:dyDescent="0.35">
      <c r="H470" s="32"/>
      <c r="I470" s="32"/>
      <c r="J470" s="32"/>
      <c r="K470" s="32"/>
      <c r="L470" s="32"/>
      <c r="M470" s="32"/>
      <c r="N470" s="32"/>
      <c r="O470" s="32"/>
    </row>
    <row r="471" spans="8:15" ht="15.75" customHeight="1" x14ac:dyDescent="0.35">
      <c r="H471" s="32"/>
      <c r="I471" s="32"/>
      <c r="J471" s="32"/>
      <c r="K471" s="32"/>
      <c r="L471" s="32"/>
      <c r="M471" s="32"/>
      <c r="N471" s="32"/>
      <c r="O471" s="32"/>
    </row>
    <row r="472" spans="8:15" ht="15.75" customHeight="1" x14ac:dyDescent="0.35">
      <c r="H472" s="32"/>
      <c r="I472" s="32"/>
      <c r="J472" s="32"/>
      <c r="K472" s="32"/>
      <c r="L472" s="32"/>
      <c r="M472" s="32"/>
      <c r="N472" s="32"/>
      <c r="O472" s="32"/>
    </row>
    <row r="473" spans="8:15" ht="15.75" customHeight="1" x14ac:dyDescent="0.35">
      <c r="H473" s="32"/>
      <c r="I473" s="32"/>
      <c r="J473" s="32"/>
      <c r="K473" s="32"/>
      <c r="L473" s="32"/>
      <c r="M473" s="32"/>
      <c r="N473" s="32"/>
      <c r="O473" s="32"/>
    </row>
    <row r="474" spans="8:15" ht="15.75" customHeight="1" x14ac:dyDescent="0.35">
      <c r="H474" s="32"/>
      <c r="I474" s="32"/>
      <c r="J474" s="32"/>
      <c r="K474" s="32"/>
      <c r="L474" s="32"/>
      <c r="M474" s="32"/>
      <c r="N474" s="32"/>
      <c r="O474" s="32"/>
    </row>
    <row r="475" spans="8:15" ht="15.75" customHeight="1" x14ac:dyDescent="0.35">
      <c r="H475" s="32"/>
      <c r="I475" s="32"/>
      <c r="J475" s="32"/>
      <c r="K475" s="32"/>
      <c r="L475" s="32"/>
      <c r="M475" s="32"/>
      <c r="N475" s="32"/>
      <c r="O475" s="32"/>
    </row>
    <row r="476" spans="8:15" ht="15.75" customHeight="1" x14ac:dyDescent="0.35">
      <c r="H476" s="32"/>
      <c r="I476" s="32"/>
      <c r="J476" s="32"/>
      <c r="K476" s="32"/>
      <c r="L476" s="32"/>
      <c r="M476" s="32"/>
      <c r="N476" s="32"/>
      <c r="O476" s="32"/>
    </row>
    <row r="477" spans="8:15" ht="15.75" customHeight="1" x14ac:dyDescent="0.35">
      <c r="H477" s="32"/>
      <c r="I477" s="32"/>
      <c r="J477" s="32"/>
      <c r="K477" s="32"/>
      <c r="L477" s="32"/>
      <c r="M477" s="32"/>
      <c r="N477" s="32"/>
      <c r="O477" s="32"/>
    </row>
    <row r="478" spans="8:15" ht="15.75" customHeight="1" x14ac:dyDescent="0.35">
      <c r="H478" s="32"/>
      <c r="I478" s="32"/>
      <c r="J478" s="32"/>
      <c r="K478" s="32"/>
      <c r="L478" s="32"/>
      <c r="M478" s="32"/>
      <c r="N478" s="32"/>
      <c r="O478" s="32"/>
    </row>
    <row r="479" spans="8:15" ht="15.75" customHeight="1" x14ac:dyDescent="0.35">
      <c r="H479" s="32"/>
      <c r="I479" s="32"/>
      <c r="J479" s="32"/>
      <c r="K479" s="32"/>
      <c r="L479" s="32"/>
      <c r="M479" s="32"/>
      <c r="N479" s="32"/>
      <c r="O479" s="32"/>
    </row>
    <row r="480" spans="8:15" ht="15.75" customHeight="1" x14ac:dyDescent="0.35">
      <c r="H480" s="32"/>
      <c r="I480" s="32"/>
      <c r="J480" s="32"/>
      <c r="K480" s="32"/>
      <c r="L480" s="32"/>
      <c r="M480" s="32"/>
      <c r="N480" s="32"/>
      <c r="O480" s="32"/>
    </row>
    <row r="481" spans="8:15" ht="15.75" customHeight="1" x14ac:dyDescent="0.35">
      <c r="H481" s="32"/>
      <c r="I481" s="32"/>
      <c r="J481" s="32"/>
      <c r="K481" s="32"/>
      <c r="L481" s="32"/>
      <c r="M481" s="32"/>
      <c r="N481" s="32"/>
      <c r="O481" s="32"/>
    </row>
    <row r="482" spans="8:15" ht="15.75" customHeight="1" x14ac:dyDescent="0.35">
      <c r="H482" s="32"/>
      <c r="I482" s="32"/>
      <c r="J482" s="32"/>
      <c r="K482" s="32"/>
      <c r="L482" s="32"/>
      <c r="M482" s="32"/>
      <c r="N482" s="32"/>
      <c r="O482" s="32"/>
    </row>
    <row r="483" spans="8:15" ht="15.75" customHeight="1" x14ac:dyDescent="0.35">
      <c r="H483" s="32"/>
      <c r="I483" s="32"/>
      <c r="J483" s="32"/>
      <c r="K483" s="32"/>
      <c r="L483" s="32"/>
      <c r="M483" s="32"/>
      <c r="N483" s="32"/>
      <c r="O483" s="32"/>
    </row>
    <row r="484" spans="8:15" ht="15.75" customHeight="1" x14ac:dyDescent="0.35">
      <c r="H484" s="32"/>
      <c r="I484" s="32"/>
      <c r="J484" s="32"/>
      <c r="K484" s="32"/>
      <c r="L484" s="32"/>
      <c r="M484" s="32"/>
      <c r="N484" s="32"/>
      <c r="O484" s="32"/>
    </row>
    <row r="485" spans="8:15" ht="15.75" customHeight="1" x14ac:dyDescent="0.35">
      <c r="H485" s="32"/>
      <c r="I485" s="32"/>
      <c r="J485" s="32"/>
      <c r="K485" s="32"/>
      <c r="L485" s="32"/>
      <c r="M485" s="32"/>
      <c r="N485" s="32"/>
      <c r="O485" s="32"/>
    </row>
    <row r="486" spans="8:15" ht="15.75" customHeight="1" x14ac:dyDescent="0.35">
      <c r="H486" s="32"/>
      <c r="I486" s="32"/>
      <c r="J486" s="32"/>
      <c r="K486" s="32"/>
      <c r="L486" s="32"/>
      <c r="M486" s="32"/>
      <c r="N486" s="32"/>
      <c r="O486" s="32"/>
    </row>
    <row r="487" spans="8:15" ht="15.75" customHeight="1" x14ac:dyDescent="0.35">
      <c r="H487" s="32"/>
      <c r="I487" s="32"/>
      <c r="J487" s="32"/>
      <c r="K487" s="32"/>
      <c r="L487" s="32"/>
      <c r="M487" s="32"/>
      <c r="N487" s="32"/>
      <c r="O487" s="32"/>
    </row>
    <row r="488" spans="8:15" ht="15.75" customHeight="1" x14ac:dyDescent="0.35">
      <c r="H488" s="32"/>
      <c r="I488" s="32"/>
      <c r="J488" s="32"/>
      <c r="K488" s="32"/>
      <c r="L488" s="32"/>
      <c r="M488" s="32"/>
      <c r="N488" s="32"/>
      <c r="O488" s="32"/>
    </row>
    <row r="489" spans="8:15" ht="15.75" customHeight="1" x14ac:dyDescent="0.35">
      <c r="H489" s="32"/>
      <c r="I489" s="32"/>
      <c r="J489" s="32"/>
      <c r="K489" s="32"/>
      <c r="L489" s="32"/>
      <c r="M489" s="32"/>
      <c r="N489" s="32"/>
      <c r="O489" s="32"/>
    </row>
    <row r="490" spans="8:15" ht="15.75" customHeight="1" x14ac:dyDescent="0.35">
      <c r="H490" s="32"/>
      <c r="I490" s="32"/>
      <c r="J490" s="32"/>
      <c r="K490" s="32"/>
      <c r="L490" s="32"/>
      <c r="M490" s="32"/>
      <c r="N490" s="32"/>
      <c r="O490" s="32"/>
    </row>
    <row r="491" spans="8:15" ht="15.75" customHeight="1" x14ac:dyDescent="0.35">
      <c r="H491" s="32"/>
      <c r="I491" s="32"/>
      <c r="J491" s="32"/>
      <c r="K491" s="32"/>
      <c r="L491" s="32"/>
      <c r="M491" s="32"/>
      <c r="N491" s="32"/>
      <c r="O491" s="32"/>
    </row>
    <row r="492" spans="8:15" ht="15.75" customHeight="1" x14ac:dyDescent="0.35">
      <c r="H492" s="32"/>
      <c r="I492" s="32"/>
      <c r="J492" s="32"/>
      <c r="K492" s="32"/>
      <c r="L492" s="32"/>
      <c r="M492" s="32"/>
      <c r="N492" s="32"/>
      <c r="O492" s="32"/>
    </row>
    <row r="493" spans="8:15" ht="15.75" customHeight="1" x14ac:dyDescent="0.35">
      <c r="H493" s="32"/>
      <c r="I493" s="32"/>
      <c r="J493" s="32"/>
      <c r="K493" s="32"/>
      <c r="L493" s="32"/>
      <c r="M493" s="32"/>
      <c r="N493" s="32"/>
      <c r="O493" s="32"/>
    </row>
    <row r="494" spans="8:15" ht="15.75" customHeight="1" x14ac:dyDescent="0.35">
      <c r="H494" s="32"/>
      <c r="I494" s="32"/>
      <c r="J494" s="32"/>
      <c r="K494" s="32"/>
      <c r="L494" s="32"/>
      <c r="M494" s="32"/>
      <c r="N494" s="32"/>
      <c r="O494" s="32"/>
    </row>
    <row r="495" spans="8:15" ht="15.75" customHeight="1" x14ac:dyDescent="0.35">
      <c r="H495" s="32"/>
      <c r="I495" s="32"/>
      <c r="J495" s="32"/>
      <c r="K495" s="32"/>
      <c r="L495" s="32"/>
      <c r="M495" s="32"/>
      <c r="N495" s="32"/>
      <c r="O495" s="32"/>
    </row>
    <row r="496" spans="8:15" ht="15.75" customHeight="1" x14ac:dyDescent="0.35">
      <c r="H496" s="32"/>
      <c r="I496" s="32"/>
      <c r="J496" s="32"/>
      <c r="K496" s="32"/>
      <c r="L496" s="32"/>
      <c r="M496" s="32"/>
      <c r="N496" s="32"/>
      <c r="O496" s="32"/>
    </row>
    <row r="497" spans="8:15" ht="15.75" customHeight="1" x14ac:dyDescent="0.35">
      <c r="H497" s="32"/>
      <c r="I497" s="32"/>
      <c r="J497" s="32"/>
      <c r="K497" s="32"/>
      <c r="L497" s="32"/>
      <c r="M497" s="32"/>
      <c r="N497" s="32"/>
      <c r="O497" s="32"/>
    </row>
    <row r="498" spans="8:15" ht="15.75" customHeight="1" x14ac:dyDescent="0.35">
      <c r="H498" s="32"/>
      <c r="I498" s="32"/>
      <c r="J498" s="32"/>
      <c r="K498" s="32"/>
      <c r="L498" s="32"/>
      <c r="M498" s="32"/>
      <c r="N498" s="32"/>
      <c r="O498" s="32"/>
    </row>
    <row r="499" spans="8:15" ht="15.75" customHeight="1" x14ac:dyDescent="0.35">
      <c r="H499" s="32"/>
      <c r="I499" s="32"/>
      <c r="J499" s="32"/>
      <c r="K499" s="32"/>
      <c r="L499" s="32"/>
      <c r="M499" s="32"/>
      <c r="N499" s="32"/>
      <c r="O499" s="32"/>
    </row>
    <row r="500" spans="8:15" ht="15.75" customHeight="1" x14ac:dyDescent="0.35">
      <c r="H500" s="32"/>
      <c r="I500" s="32"/>
      <c r="J500" s="32"/>
      <c r="K500" s="32"/>
      <c r="L500" s="32"/>
      <c r="M500" s="32"/>
      <c r="N500" s="32"/>
      <c r="O500" s="32"/>
    </row>
    <row r="501" spans="8:15" ht="15.75" customHeight="1" x14ac:dyDescent="0.35">
      <c r="H501" s="32"/>
      <c r="I501" s="32"/>
      <c r="J501" s="32"/>
      <c r="K501" s="32"/>
      <c r="L501" s="32"/>
      <c r="M501" s="32"/>
      <c r="N501" s="32"/>
      <c r="O501" s="32"/>
    </row>
    <row r="502" spans="8:15" ht="15.75" customHeight="1" x14ac:dyDescent="0.35">
      <c r="H502" s="32"/>
      <c r="I502" s="32"/>
      <c r="J502" s="32"/>
      <c r="K502" s="32"/>
      <c r="L502" s="32"/>
      <c r="M502" s="32"/>
      <c r="N502" s="32"/>
      <c r="O502" s="32"/>
    </row>
    <row r="503" spans="8:15" ht="15.75" customHeight="1" x14ac:dyDescent="0.35">
      <c r="H503" s="32"/>
      <c r="I503" s="32"/>
      <c r="J503" s="32"/>
      <c r="K503" s="32"/>
      <c r="L503" s="32"/>
      <c r="M503" s="32"/>
      <c r="N503" s="32"/>
      <c r="O503" s="32"/>
    </row>
    <row r="504" spans="8:15" ht="15.75" customHeight="1" x14ac:dyDescent="0.35">
      <c r="H504" s="32"/>
      <c r="I504" s="32"/>
      <c r="J504" s="32"/>
      <c r="K504" s="32"/>
      <c r="L504" s="32"/>
      <c r="M504" s="32"/>
      <c r="N504" s="32"/>
      <c r="O504" s="32"/>
    </row>
    <row r="505" spans="8:15" ht="15.75" customHeight="1" x14ac:dyDescent="0.35">
      <c r="H505" s="32"/>
      <c r="I505" s="32"/>
      <c r="J505" s="32"/>
      <c r="K505" s="32"/>
      <c r="L505" s="32"/>
      <c r="M505" s="32"/>
      <c r="N505" s="32"/>
      <c r="O505" s="32"/>
    </row>
    <row r="506" spans="8:15" ht="15.75" customHeight="1" x14ac:dyDescent="0.35">
      <c r="H506" s="32"/>
      <c r="I506" s="32"/>
      <c r="J506" s="32"/>
      <c r="K506" s="32"/>
      <c r="L506" s="32"/>
      <c r="M506" s="32"/>
      <c r="N506" s="32"/>
      <c r="O506" s="32"/>
    </row>
    <row r="507" spans="8:15" ht="15.75" customHeight="1" x14ac:dyDescent="0.35">
      <c r="H507" s="32"/>
      <c r="I507" s="32"/>
      <c r="J507" s="32"/>
      <c r="K507" s="32"/>
      <c r="L507" s="32"/>
      <c r="M507" s="32"/>
      <c r="N507" s="32"/>
      <c r="O507" s="32"/>
    </row>
    <row r="508" spans="8:15" ht="15.75" customHeight="1" x14ac:dyDescent="0.35">
      <c r="H508" s="32"/>
      <c r="I508" s="32"/>
      <c r="J508" s="32"/>
      <c r="K508" s="32"/>
      <c r="L508" s="32"/>
      <c r="M508" s="32"/>
      <c r="N508" s="32"/>
      <c r="O508" s="32"/>
    </row>
    <row r="509" spans="8:15" ht="15.75" customHeight="1" x14ac:dyDescent="0.35">
      <c r="H509" s="32"/>
      <c r="I509" s="32"/>
      <c r="J509" s="32"/>
      <c r="K509" s="32"/>
      <c r="L509" s="32"/>
      <c r="M509" s="32"/>
      <c r="N509" s="32"/>
      <c r="O509" s="32"/>
    </row>
    <row r="510" spans="8:15" ht="15.75" customHeight="1" x14ac:dyDescent="0.35">
      <c r="H510" s="32"/>
      <c r="I510" s="32"/>
      <c r="J510" s="32"/>
      <c r="K510" s="32"/>
      <c r="L510" s="32"/>
      <c r="M510" s="32"/>
      <c r="N510" s="32"/>
      <c r="O510" s="32"/>
    </row>
    <row r="511" spans="8:15" ht="15.75" customHeight="1" x14ac:dyDescent="0.35">
      <c r="H511" s="32"/>
      <c r="I511" s="32"/>
      <c r="J511" s="32"/>
      <c r="K511" s="32"/>
      <c r="L511" s="32"/>
      <c r="M511" s="32"/>
      <c r="N511" s="32"/>
      <c r="O511" s="32"/>
    </row>
    <row r="512" spans="8:15" ht="15.75" customHeight="1" x14ac:dyDescent="0.35">
      <c r="H512" s="32"/>
      <c r="I512" s="32"/>
      <c r="J512" s="32"/>
      <c r="K512" s="32"/>
      <c r="L512" s="32"/>
      <c r="M512" s="32"/>
      <c r="N512" s="32"/>
      <c r="O512" s="32"/>
    </row>
    <row r="513" spans="8:15" ht="15.75" customHeight="1" x14ac:dyDescent="0.35">
      <c r="H513" s="32"/>
      <c r="I513" s="32"/>
      <c r="J513" s="32"/>
      <c r="K513" s="32"/>
      <c r="L513" s="32"/>
      <c r="M513" s="32"/>
      <c r="N513" s="32"/>
      <c r="O513" s="32"/>
    </row>
    <row r="514" spans="8:15" ht="15.75" customHeight="1" x14ac:dyDescent="0.35">
      <c r="H514" s="32"/>
      <c r="I514" s="32"/>
      <c r="J514" s="32"/>
      <c r="K514" s="32"/>
      <c r="L514" s="32"/>
      <c r="M514" s="32"/>
      <c r="N514" s="32"/>
      <c r="O514" s="32"/>
    </row>
    <row r="515" spans="8:15" ht="15.75" customHeight="1" x14ac:dyDescent="0.35">
      <c r="H515" s="32"/>
      <c r="I515" s="32"/>
      <c r="J515" s="32"/>
      <c r="K515" s="32"/>
      <c r="L515" s="32"/>
      <c r="M515" s="32"/>
      <c r="N515" s="32"/>
      <c r="O515" s="32"/>
    </row>
    <row r="516" spans="8:15" ht="15.75" customHeight="1" x14ac:dyDescent="0.35">
      <c r="H516" s="32"/>
      <c r="I516" s="32"/>
      <c r="J516" s="32"/>
      <c r="K516" s="32"/>
      <c r="L516" s="32"/>
      <c r="M516" s="32"/>
      <c r="N516" s="32"/>
      <c r="O516" s="32"/>
    </row>
    <row r="517" spans="8:15" ht="15.75" customHeight="1" x14ac:dyDescent="0.35">
      <c r="H517" s="32"/>
      <c r="I517" s="32"/>
      <c r="J517" s="32"/>
      <c r="K517" s="32"/>
      <c r="L517" s="32"/>
      <c r="M517" s="32"/>
      <c r="N517" s="32"/>
      <c r="O517" s="32"/>
    </row>
    <row r="518" spans="8:15" ht="15.75" customHeight="1" x14ac:dyDescent="0.35">
      <c r="H518" s="32"/>
      <c r="I518" s="32"/>
      <c r="J518" s="32"/>
      <c r="K518" s="32"/>
      <c r="L518" s="32"/>
      <c r="M518" s="32"/>
      <c r="N518" s="32"/>
      <c r="O518" s="32"/>
    </row>
    <row r="519" spans="8:15" ht="15.75" customHeight="1" x14ac:dyDescent="0.35">
      <c r="H519" s="32"/>
      <c r="I519" s="32"/>
      <c r="J519" s="32"/>
      <c r="K519" s="32"/>
      <c r="L519" s="32"/>
      <c r="M519" s="32"/>
      <c r="N519" s="32"/>
      <c r="O519" s="32"/>
    </row>
    <row r="520" spans="8:15" ht="15.75" customHeight="1" x14ac:dyDescent="0.35">
      <c r="H520" s="32"/>
      <c r="I520" s="32"/>
      <c r="J520" s="32"/>
      <c r="K520" s="32"/>
      <c r="L520" s="32"/>
      <c r="M520" s="32"/>
      <c r="N520" s="32"/>
      <c r="O520" s="32"/>
    </row>
    <row r="521" spans="8:15" ht="15.75" customHeight="1" x14ac:dyDescent="0.35">
      <c r="H521" s="32"/>
      <c r="I521" s="32"/>
      <c r="J521" s="32"/>
      <c r="K521" s="32"/>
      <c r="L521" s="32"/>
      <c r="M521" s="32"/>
      <c r="N521" s="32"/>
      <c r="O521" s="32"/>
    </row>
    <row r="522" spans="8:15" ht="15.75" customHeight="1" x14ac:dyDescent="0.35">
      <c r="H522" s="32"/>
      <c r="I522" s="32"/>
      <c r="J522" s="32"/>
      <c r="K522" s="32"/>
      <c r="L522" s="32"/>
      <c r="M522" s="32"/>
      <c r="N522" s="32"/>
      <c r="O522" s="32"/>
    </row>
    <row r="523" spans="8:15" ht="15.75" customHeight="1" x14ac:dyDescent="0.35">
      <c r="H523" s="32"/>
      <c r="I523" s="32"/>
      <c r="J523" s="32"/>
      <c r="K523" s="32"/>
      <c r="L523" s="32"/>
      <c r="M523" s="32"/>
      <c r="N523" s="32"/>
      <c r="O523" s="32"/>
    </row>
    <row r="524" spans="8:15" ht="15.75" customHeight="1" x14ac:dyDescent="0.35">
      <c r="H524" s="32"/>
      <c r="I524" s="32"/>
      <c r="J524" s="32"/>
      <c r="K524" s="32"/>
      <c r="L524" s="32"/>
      <c r="M524" s="32"/>
      <c r="N524" s="32"/>
      <c r="O524" s="32"/>
    </row>
    <row r="525" spans="8:15" ht="15.75" customHeight="1" x14ac:dyDescent="0.35">
      <c r="H525" s="32"/>
      <c r="I525" s="32"/>
      <c r="J525" s="32"/>
      <c r="K525" s="32"/>
      <c r="L525" s="32"/>
      <c r="M525" s="32"/>
      <c r="N525" s="32"/>
      <c r="O525" s="32"/>
    </row>
    <row r="526" spans="8:15" ht="15.75" customHeight="1" x14ac:dyDescent="0.35">
      <c r="H526" s="32"/>
      <c r="I526" s="32"/>
      <c r="J526" s="32"/>
      <c r="K526" s="32"/>
      <c r="L526" s="32"/>
      <c r="M526" s="32"/>
      <c r="N526" s="32"/>
      <c r="O526" s="32"/>
    </row>
    <row r="527" spans="8:15" ht="15.75" customHeight="1" x14ac:dyDescent="0.35">
      <c r="H527" s="32"/>
      <c r="I527" s="32"/>
      <c r="J527" s="32"/>
      <c r="K527" s="32"/>
      <c r="L527" s="32"/>
      <c r="M527" s="32"/>
      <c r="N527" s="32"/>
      <c r="O527" s="32"/>
    </row>
    <row r="528" spans="8:15" ht="15.75" customHeight="1" x14ac:dyDescent="0.35">
      <c r="H528" s="32"/>
      <c r="I528" s="32"/>
      <c r="J528" s="32"/>
      <c r="K528" s="32"/>
      <c r="L528" s="32"/>
      <c r="M528" s="32"/>
      <c r="N528" s="32"/>
      <c r="O528" s="32"/>
    </row>
    <row r="529" spans="8:15" ht="15.75" customHeight="1" x14ac:dyDescent="0.35">
      <c r="H529" s="32"/>
      <c r="I529" s="32"/>
      <c r="J529" s="32"/>
      <c r="K529" s="32"/>
      <c r="L529" s="32"/>
      <c r="M529" s="32"/>
      <c r="N529" s="32"/>
      <c r="O529" s="32"/>
    </row>
    <row r="530" spans="8:15" ht="15.75" customHeight="1" x14ac:dyDescent="0.35">
      <c r="H530" s="32"/>
      <c r="I530" s="32"/>
      <c r="J530" s="32"/>
      <c r="K530" s="32"/>
      <c r="L530" s="32"/>
      <c r="M530" s="32"/>
      <c r="N530" s="32"/>
      <c r="O530" s="32"/>
    </row>
    <row r="531" spans="8:15" ht="15.75" customHeight="1" x14ac:dyDescent="0.35">
      <c r="H531" s="32"/>
      <c r="I531" s="32"/>
      <c r="J531" s="32"/>
      <c r="K531" s="32"/>
      <c r="L531" s="32"/>
      <c r="M531" s="32"/>
      <c r="N531" s="32"/>
      <c r="O531" s="32"/>
    </row>
    <row r="532" spans="8:15" ht="15.75" customHeight="1" x14ac:dyDescent="0.35">
      <c r="H532" s="32"/>
      <c r="I532" s="32"/>
      <c r="J532" s="32"/>
      <c r="K532" s="32"/>
      <c r="L532" s="32"/>
      <c r="M532" s="32"/>
      <c r="N532" s="32"/>
      <c r="O532" s="32"/>
    </row>
    <row r="533" spans="8:15" ht="15.75" customHeight="1" x14ac:dyDescent="0.35">
      <c r="H533" s="32"/>
      <c r="I533" s="32"/>
      <c r="J533" s="32"/>
      <c r="K533" s="32"/>
      <c r="L533" s="32"/>
      <c r="M533" s="32"/>
      <c r="N533" s="32"/>
      <c r="O533" s="32"/>
    </row>
    <row r="534" spans="8:15" ht="15.75" customHeight="1" x14ac:dyDescent="0.35">
      <c r="H534" s="32"/>
      <c r="I534" s="32"/>
      <c r="J534" s="32"/>
      <c r="K534" s="32"/>
      <c r="L534" s="32"/>
      <c r="M534" s="32"/>
      <c r="N534" s="32"/>
      <c r="O534" s="32"/>
    </row>
    <row r="535" spans="8:15" ht="15.75" customHeight="1" x14ac:dyDescent="0.35">
      <c r="H535" s="32"/>
      <c r="I535" s="32"/>
      <c r="J535" s="32"/>
      <c r="K535" s="32"/>
      <c r="L535" s="32"/>
      <c r="M535" s="32"/>
      <c r="N535" s="32"/>
      <c r="O535" s="32"/>
    </row>
    <row r="536" spans="8:15" ht="15.75" customHeight="1" x14ac:dyDescent="0.35">
      <c r="H536" s="32"/>
      <c r="I536" s="32"/>
      <c r="J536" s="32"/>
      <c r="K536" s="32"/>
      <c r="L536" s="32"/>
      <c r="M536" s="32"/>
      <c r="N536" s="32"/>
      <c r="O536" s="32"/>
    </row>
    <row r="537" spans="8:15" ht="15.75" customHeight="1" x14ac:dyDescent="0.35">
      <c r="H537" s="32"/>
      <c r="I537" s="32"/>
      <c r="J537" s="32"/>
      <c r="K537" s="32"/>
      <c r="L537" s="32"/>
      <c r="M537" s="32"/>
      <c r="N537" s="32"/>
      <c r="O537" s="32"/>
    </row>
    <row r="538" spans="8:15" ht="15.75" customHeight="1" x14ac:dyDescent="0.35">
      <c r="H538" s="32"/>
      <c r="I538" s="32"/>
      <c r="J538" s="32"/>
      <c r="K538" s="32"/>
      <c r="L538" s="32"/>
      <c r="M538" s="32"/>
      <c r="N538" s="32"/>
      <c r="O538" s="32"/>
    </row>
    <row r="539" spans="8:15" ht="15.75" customHeight="1" x14ac:dyDescent="0.35">
      <c r="H539" s="32"/>
      <c r="I539" s="32"/>
      <c r="J539" s="32"/>
      <c r="K539" s="32"/>
      <c r="L539" s="32"/>
      <c r="M539" s="32"/>
      <c r="N539" s="32"/>
      <c r="O539" s="32"/>
    </row>
    <row r="540" spans="8:15" ht="15.75" customHeight="1" x14ac:dyDescent="0.35">
      <c r="H540" s="32"/>
      <c r="I540" s="32"/>
      <c r="J540" s="32"/>
      <c r="K540" s="32"/>
      <c r="L540" s="32"/>
      <c r="M540" s="32"/>
      <c r="N540" s="32"/>
      <c r="O540" s="32"/>
    </row>
    <row r="541" spans="8:15" ht="15.75" customHeight="1" x14ac:dyDescent="0.35">
      <c r="H541" s="32"/>
      <c r="I541" s="32"/>
      <c r="J541" s="32"/>
      <c r="K541" s="32"/>
      <c r="L541" s="32"/>
      <c r="M541" s="32"/>
      <c r="N541" s="32"/>
      <c r="O541" s="32"/>
    </row>
    <row r="542" spans="8:15" ht="15.75" customHeight="1" x14ac:dyDescent="0.35">
      <c r="H542" s="32"/>
      <c r="I542" s="32"/>
      <c r="J542" s="32"/>
      <c r="K542" s="32"/>
      <c r="L542" s="32"/>
      <c r="M542" s="32"/>
      <c r="N542" s="32"/>
      <c r="O542" s="32"/>
    </row>
    <row r="543" spans="8:15" ht="15.75" customHeight="1" x14ac:dyDescent="0.35">
      <c r="H543" s="32"/>
      <c r="I543" s="32"/>
      <c r="J543" s="32"/>
      <c r="K543" s="32"/>
      <c r="L543" s="32"/>
      <c r="M543" s="32"/>
      <c r="N543" s="32"/>
      <c r="O543" s="32"/>
    </row>
    <row r="544" spans="8:15" ht="15.75" customHeight="1" x14ac:dyDescent="0.35">
      <c r="H544" s="32"/>
      <c r="I544" s="32"/>
      <c r="J544" s="32"/>
      <c r="K544" s="32"/>
      <c r="L544" s="32"/>
      <c r="M544" s="32"/>
      <c r="N544" s="32"/>
      <c r="O544" s="32"/>
    </row>
    <row r="545" spans="8:15" ht="15.75" customHeight="1" x14ac:dyDescent="0.35">
      <c r="H545" s="32"/>
      <c r="I545" s="32"/>
      <c r="J545" s="32"/>
      <c r="K545" s="32"/>
      <c r="L545" s="32"/>
      <c r="M545" s="32"/>
      <c r="N545" s="32"/>
      <c r="O545" s="32"/>
    </row>
    <row r="546" spans="8:15" ht="15.75" customHeight="1" x14ac:dyDescent="0.35">
      <c r="H546" s="32"/>
      <c r="I546" s="32"/>
      <c r="J546" s="32"/>
      <c r="K546" s="32"/>
      <c r="L546" s="32"/>
      <c r="M546" s="32"/>
      <c r="N546" s="32"/>
      <c r="O546" s="32"/>
    </row>
    <row r="547" spans="8:15" ht="15.75" customHeight="1" x14ac:dyDescent="0.35">
      <c r="H547" s="32"/>
      <c r="I547" s="32"/>
      <c r="J547" s="32"/>
      <c r="K547" s="32"/>
      <c r="L547" s="32"/>
      <c r="M547" s="32"/>
      <c r="N547" s="32"/>
      <c r="O547" s="32"/>
    </row>
    <row r="548" spans="8:15" ht="15.75" customHeight="1" x14ac:dyDescent="0.35">
      <c r="H548" s="32"/>
      <c r="I548" s="32"/>
      <c r="J548" s="32"/>
      <c r="K548" s="32"/>
      <c r="L548" s="32"/>
      <c r="M548" s="32"/>
      <c r="N548" s="32"/>
      <c r="O548" s="32"/>
    </row>
    <row r="549" spans="8:15" ht="15.75" customHeight="1" x14ac:dyDescent="0.35">
      <c r="H549" s="32"/>
      <c r="I549" s="32"/>
      <c r="J549" s="32"/>
      <c r="K549" s="32"/>
      <c r="L549" s="32"/>
      <c r="M549" s="32"/>
      <c r="N549" s="32"/>
      <c r="O549" s="32"/>
    </row>
    <row r="550" spans="8:15" ht="15.75" customHeight="1" x14ac:dyDescent="0.35">
      <c r="H550" s="32"/>
      <c r="I550" s="32"/>
      <c r="J550" s="32"/>
      <c r="K550" s="32"/>
      <c r="L550" s="32"/>
      <c r="M550" s="32"/>
      <c r="N550" s="32"/>
      <c r="O550" s="32"/>
    </row>
    <row r="551" spans="8:15" ht="15.75" customHeight="1" x14ac:dyDescent="0.35">
      <c r="H551" s="32"/>
      <c r="I551" s="32"/>
      <c r="J551" s="32"/>
      <c r="K551" s="32"/>
      <c r="L551" s="32"/>
      <c r="M551" s="32"/>
      <c r="N551" s="32"/>
      <c r="O551" s="32"/>
    </row>
    <row r="552" spans="8:15" ht="15.75" customHeight="1" x14ac:dyDescent="0.35">
      <c r="H552" s="32"/>
      <c r="I552" s="32"/>
      <c r="J552" s="32"/>
      <c r="K552" s="32"/>
      <c r="L552" s="32"/>
      <c r="M552" s="32"/>
      <c r="N552" s="32"/>
      <c r="O552" s="32"/>
    </row>
    <row r="553" spans="8:15" ht="15.75" customHeight="1" x14ac:dyDescent="0.35">
      <c r="H553" s="32"/>
      <c r="I553" s="32"/>
      <c r="J553" s="32"/>
      <c r="K553" s="32"/>
      <c r="L553" s="32"/>
      <c r="M553" s="32"/>
      <c r="N553" s="32"/>
      <c r="O553" s="32"/>
    </row>
    <row r="554" spans="8:15" ht="15.75" customHeight="1" x14ac:dyDescent="0.35">
      <c r="H554" s="32"/>
      <c r="I554" s="32"/>
      <c r="J554" s="32"/>
      <c r="K554" s="32"/>
      <c r="L554" s="32"/>
      <c r="M554" s="32"/>
      <c r="N554" s="32"/>
      <c r="O554" s="32"/>
    </row>
    <row r="555" spans="8:15" ht="15.75" customHeight="1" x14ac:dyDescent="0.35">
      <c r="H555" s="32"/>
      <c r="I555" s="32"/>
      <c r="J555" s="32"/>
      <c r="K555" s="32"/>
      <c r="L555" s="32"/>
      <c r="M555" s="32"/>
      <c r="N555" s="32"/>
      <c r="O555" s="32"/>
    </row>
    <row r="556" spans="8:15" ht="15.75" customHeight="1" x14ac:dyDescent="0.35">
      <c r="H556" s="32"/>
      <c r="I556" s="32"/>
      <c r="J556" s="32"/>
      <c r="K556" s="32"/>
      <c r="L556" s="32"/>
      <c r="M556" s="32"/>
      <c r="N556" s="32"/>
      <c r="O556" s="32"/>
    </row>
    <row r="557" spans="8:15" ht="15.75" customHeight="1" x14ac:dyDescent="0.35">
      <c r="H557" s="32"/>
      <c r="I557" s="32"/>
      <c r="J557" s="32"/>
      <c r="K557" s="32"/>
      <c r="L557" s="32"/>
      <c r="M557" s="32"/>
      <c r="N557" s="32"/>
      <c r="O557" s="32"/>
    </row>
    <row r="558" spans="8:15" ht="15.75" customHeight="1" x14ac:dyDescent="0.35">
      <c r="H558" s="32"/>
      <c r="I558" s="32"/>
      <c r="J558" s="32"/>
      <c r="K558" s="32"/>
      <c r="L558" s="32"/>
      <c r="M558" s="32"/>
      <c r="N558" s="32"/>
      <c r="O558" s="32"/>
    </row>
    <row r="559" spans="8:15" ht="15.75" customHeight="1" x14ac:dyDescent="0.35">
      <c r="H559" s="32"/>
      <c r="I559" s="32"/>
      <c r="J559" s="32"/>
      <c r="K559" s="32"/>
      <c r="L559" s="32"/>
      <c r="M559" s="32"/>
      <c r="N559" s="32"/>
      <c r="O559" s="32"/>
    </row>
    <row r="560" spans="8:15" ht="15.75" customHeight="1" x14ac:dyDescent="0.35">
      <c r="H560" s="32"/>
      <c r="I560" s="32"/>
      <c r="J560" s="32"/>
      <c r="K560" s="32"/>
      <c r="L560" s="32"/>
      <c r="M560" s="32"/>
      <c r="N560" s="32"/>
      <c r="O560" s="32"/>
    </row>
    <row r="561" spans="8:15" ht="15.75" customHeight="1" x14ac:dyDescent="0.35">
      <c r="H561" s="32"/>
      <c r="I561" s="32"/>
      <c r="J561" s="32"/>
      <c r="K561" s="32"/>
      <c r="L561" s="32"/>
      <c r="M561" s="32"/>
      <c r="N561" s="32"/>
      <c r="O561" s="32"/>
    </row>
    <row r="562" spans="8:15" ht="15.75" customHeight="1" x14ac:dyDescent="0.35">
      <c r="H562" s="32"/>
      <c r="I562" s="32"/>
      <c r="J562" s="32"/>
      <c r="K562" s="32"/>
      <c r="L562" s="32"/>
      <c r="M562" s="32"/>
      <c r="N562" s="32"/>
      <c r="O562" s="32"/>
    </row>
    <row r="563" spans="8:15" ht="15.75" customHeight="1" x14ac:dyDescent="0.35">
      <c r="H563" s="32"/>
      <c r="I563" s="32"/>
      <c r="J563" s="32"/>
      <c r="K563" s="32"/>
      <c r="L563" s="32"/>
      <c r="M563" s="32"/>
      <c r="N563" s="32"/>
      <c r="O563" s="32"/>
    </row>
    <row r="564" spans="8:15" ht="15.75" customHeight="1" x14ac:dyDescent="0.35">
      <c r="H564" s="32"/>
      <c r="I564" s="32"/>
      <c r="J564" s="32"/>
      <c r="K564" s="32"/>
      <c r="L564" s="32"/>
      <c r="M564" s="32"/>
      <c r="N564" s="32"/>
      <c r="O564" s="32"/>
    </row>
    <row r="565" spans="8:15" ht="15.75" customHeight="1" x14ac:dyDescent="0.35">
      <c r="H565" s="32"/>
      <c r="I565" s="32"/>
      <c r="J565" s="32"/>
      <c r="K565" s="32"/>
      <c r="L565" s="32"/>
      <c r="M565" s="32"/>
      <c r="N565" s="32"/>
      <c r="O565" s="32"/>
    </row>
    <row r="566" spans="8:15" ht="15.75" customHeight="1" x14ac:dyDescent="0.35">
      <c r="H566" s="32"/>
      <c r="I566" s="32"/>
      <c r="J566" s="32"/>
      <c r="K566" s="32"/>
      <c r="L566" s="32"/>
      <c r="M566" s="32"/>
      <c r="N566" s="32"/>
      <c r="O566" s="32"/>
    </row>
    <row r="567" spans="8:15" ht="15.75" customHeight="1" x14ac:dyDescent="0.35">
      <c r="H567" s="32"/>
      <c r="I567" s="32"/>
      <c r="J567" s="32"/>
      <c r="K567" s="32"/>
      <c r="L567" s="32"/>
      <c r="M567" s="32"/>
      <c r="N567" s="32"/>
      <c r="O567" s="32"/>
    </row>
    <row r="568" spans="8:15" ht="15.75" customHeight="1" x14ac:dyDescent="0.35">
      <c r="H568" s="32"/>
      <c r="I568" s="32"/>
      <c r="J568" s="32"/>
      <c r="K568" s="32"/>
      <c r="L568" s="32"/>
      <c r="M568" s="32"/>
      <c r="N568" s="32"/>
      <c r="O568" s="32"/>
    </row>
    <row r="569" spans="8:15" ht="15.75" customHeight="1" x14ac:dyDescent="0.35">
      <c r="H569" s="32"/>
      <c r="I569" s="32"/>
      <c r="J569" s="32"/>
      <c r="K569" s="32"/>
      <c r="L569" s="32"/>
      <c r="M569" s="32"/>
      <c r="N569" s="32"/>
      <c r="O569" s="32"/>
    </row>
    <row r="570" spans="8:15" ht="15.75" customHeight="1" x14ac:dyDescent="0.35">
      <c r="H570" s="32"/>
      <c r="I570" s="32"/>
      <c r="J570" s="32"/>
      <c r="K570" s="32"/>
      <c r="L570" s="32"/>
      <c r="M570" s="32"/>
      <c r="N570" s="32"/>
      <c r="O570" s="32"/>
    </row>
    <row r="571" spans="8:15" ht="15.75" customHeight="1" x14ac:dyDescent="0.35">
      <c r="H571" s="32"/>
      <c r="I571" s="32"/>
      <c r="J571" s="32"/>
      <c r="K571" s="32"/>
      <c r="L571" s="32"/>
      <c r="M571" s="32"/>
      <c r="N571" s="32"/>
      <c r="O571" s="32"/>
    </row>
    <row r="572" spans="8:15" ht="15.75" customHeight="1" x14ac:dyDescent="0.35">
      <c r="H572" s="32"/>
      <c r="I572" s="32"/>
      <c r="J572" s="32"/>
      <c r="K572" s="32"/>
      <c r="L572" s="32"/>
      <c r="M572" s="32"/>
      <c r="N572" s="32"/>
      <c r="O572" s="32"/>
    </row>
    <row r="573" spans="8:15" ht="15.75" customHeight="1" x14ac:dyDescent="0.35">
      <c r="H573" s="32"/>
      <c r="I573" s="32"/>
      <c r="J573" s="32"/>
      <c r="K573" s="32"/>
      <c r="L573" s="32"/>
      <c r="M573" s="32"/>
      <c r="N573" s="32"/>
      <c r="O573" s="32"/>
    </row>
    <row r="574" spans="8:15" ht="15.75" customHeight="1" x14ac:dyDescent="0.35">
      <c r="H574" s="32"/>
      <c r="I574" s="32"/>
      <c r="J574" s="32"/>
      <c r="K574" s="32"/>
      <c r="L574" s="32"/>
      <c r="M574" s="32"/>
      <c r="N574" s="32"/>
      <c r="O574" s="32"/>
    </row>
    <row r="575" spans="8:15" ht="15.75" customHeight="1" x14ac:dyDescent="0.35">
      <c r="H575" s="32"/>
      <c r="I575" s="32"/>
      <c r="J575" s="32"/>
      <c r="K575" s="32"/>
      <c r="L575" s="32"/>
      <c r="M575" s="32"/>
      <c r="N575" s="32"/>
      <c r="O575" s="32"/>
    </row>
    <row r="576" spans="8:15" ht="15.75" customHeight="1" x14ac:dyDescent="0.35">
      <c r="H576" s="32"/>
      <c r="I576" s="32"/>
      <c r="J576" s="32"/>
      <c r="K576" s="32"/>
      <c r="L576" s="32"/>
      <c r="M576" s="32"/>
      <c r="N576" s="32"/>
      <c r="O576" s="32"/>
    </row>
    <row r="577" spans="8:15" ht="15.75" customHeight="1" x14ac:dyDescent="0.35">
      <c r="H577" s="32"/>
      <c r="I577" s="32"/>
      <c r="J577" s="32"/>
      <c r="K577" s="32"/>
      <c r="L577" s="32"/>
      <c r="M577" s="32"/>
      <c r="N577" s="32"/>
      <c r="O577" s="32"/>
    </row>
    <row r="578" spans="8:15" ht="15.75" customHeight="1" x14ac:dyDescent="0.35">
      <c r="H578" s="32"/>
      <c r="I578" s="32"/>
      <c r="J578" s="32"/>
      <c r="K578" s="32"/>
      <c r="L578" s="32"/>
      <c r="M578" s="32"/>
      <c r="N578" s="32"/>
      <c r="O578" s="32"/>
    </row>
    <row r="579" spans="8:15" ht="15.75" customHeight="1" x14ac:dyDescent="0.35">
      <c r="H579" s="32"/>
      <c r="I579" s="32"/>
      <c r="J579" s="32"/>
      <c r="K579" s="32"/>
      <c r="L579" s="32"/>
      <c r="M579" s="32"/>
      <c r="N579" s="32"/>
      <c r="O579" s="32"/>
    </row>
    <row r="580" spans="8:15" ht="15.75" customHeight="1" x14ac:dyDescent="0.35">
      <c r="H580" s="32"/>
      <c r="I580" s="32"/>
      <c r="J580" s="32"/>
      <c r="K580" s="32"/>
      <c r="L580" s="32"/>
      <c r="M580" s="32"/>
      <c r="N580" s="32"/>
      <c r="O580" s="32"/>
    </row>
    <row r="581" spans="8:15" ht="15.75" customHeight="1" x14ac:dyDescent="0.35">
      <c r="H581" s="32"/>
      <c r="I581" s="32"/>
      <c r="J581" s="32"/>
      <c r="K581" s="32"/>
      <c r="L581" s="32"/>
      <c r="M581" s="32"/>
      <c r="N581" s="32"/>
      <c r="O581" s="32"/>
    </row>
    <row r="582" spans="8:15" ht="15.75" customHeight="1" x14ac:dyDescent="0.35">
      <c r="H582" s="32"/>
      <c r="I582" s="32"/>
      <c r="J582" s="32"/>
      <c r="K582" s="32"/>
      <c r="L582" s="32"/>
      <c r="M582" s="32"/>
      <c r="N582" s="32"/>
      <c r="O582" s="32"/>
    </row>
    <row r="583" spans="8:15" ht="15.75" customHeight="1" x14ac:dyDescent="0.35">
      <c r="H583" s="32"/>
      <c r="I583" s="32"/>
      <c r="J583" s="32"/>
      <c r="K583" s="32"/>
      <c r="L583" s="32"/>
      <c r="M583" s="32"/>
      <c r="N583" s="32"/>
      <c r="O583" s="32"/>
    </row>
    <row r="584" spans="8:15" ht="15.75" customHeight="1" x14ac:dyDescent="0.35">
      <c r="H584" s="32"/>
      <c r="I584" s="32"/>
      <c r="J584" s="32"/>
      <c r="K584" s="32"/>
      <c r="L584" s="32"/>
      <c r="M584" s="32"/>
      <c r="N584" s="32"/>
      <c r="O584" s="32"/>
    </row>
    <row r="585" spans="8:15" ht="15.75" customHeight="1" x14ac:dyDescent="0.35">
      <c r="H585" s="32"/>
      <c r="I585" s="32"/>
      <c r="J585" s="32"/>
      <c r="K585" s="32"/>
      <c r="L585" s="32"/>
      <c r="M585" s="32"/>
      <c r="N585" s="32"/>
      <c r="O585" s="32"/>
    </row>
    <row r="586" spans="8:15" ht="15.75" customHeight="1" x14ac:dyDescent="0.35">
      <c r="H586" s="32"/>
      <c r="I586" s="32"/>
      <c r="J586" s="32"/>
      <c r="K586" s="32"/>
      <c r="L586" s="32"/>
      <c r="M586" s="32"/>
      <c r="N586" s="32"/>
      <c r="O586" s="32"/>
    </row>
    <row r="587" spans="8:15" ht="15.75" customHeight="1" x14ac:dyDescent="0.35">
      <c r="H587" s="32"/>
      <c r="I587" s="32"/>
      <c r="J587" s="32"/>
      <c r="K587" s="32"/>
      <c r="L587" s="32"/>
      <c r="M587" s="32"/>
      <c r="N587" s="32"/>
      <c r="O587" s="32"/>
    </row>
    <row r="588" spans="8:15" ht="15.75" customHeight="1" x14ac:dyDescent="0.35">
      <c r="H588" s="32"/>
      <c r="I588" s="32"/>
      <c r="J588" s="32"/>
      <c r="K588" s="32"/>
      <c r="L588" s="32"/>
      <c r="M588" s="32"/>
      <c r="N588" s="32"/>
      <c r="O588" s="32"/>
    </row>
    <row r="589" spans="8:15" ht="15.75" customHeight="1" x14ac:dyDescent="0.35">
      <c r="H589" s="32"/>
      <c r="I589" s="32"/>
      <c r="J589" s="32"/>
      <c r="K589" s="32"/>
      <c r="L589" s="32"/>
      <c r="M589" s="32"/>
      <c r="N589" s="32"/>
      <c r="O589" s="32"/>
    </row>
    <row r="590" spans="8:15" ht="15.75" customHeight="1" x14ac:dyDescent="0.35">
      <c r="H590" s="32"/>
      <c r="I590" s="32"/>
      <c r="J590" s="32"/>
      <c r="K590" s="32"/>
      <c r="L590" s="32"/>
      <c r="M590" s="32"/>
      <c r="N590" s="32"/>
      <c r="O590" s="32"/>
    </row>
    <row r="591" spans="8:15" ht="15.75" customHeight="1" x14ac:dyDescent="0.35">
      <c r="H591" s="32"/>
      <c r="I591" s="32"/>
      <c r="J591" s="32"/>
      <c r="K591" s="32"/>
      <c r="L591" s="32"/>
      <c r="M591" s="32"/>
      <c r="N591" s="32"/>
      <c r="O591" s="32"/>
    </row>
    <row r="592" spans="8:15" ht="15.75" customHeight="1" x14ac:dyDescent="0.35">
      <c r="H592" s="32"/>
      <c r="I592" s="32"/>
      <c r="J592" s="32"/>
      <c r="K592" s="32"/>
      <c r="L592" s="32"/>
      <c r="M592" s="32"/>
      <c r="N592" s="32"/>
      <c r="O592" s="32"/>
    </row>
    <row r="593" spans="8:15" ht="15.75" customHeight="1" x14ac:dyDescent="0.35">
      <c r="H593" s="32"/>
      <c r="I593" s="32"/>
      <c r="J593" s="32"/>
      <c r="K593" s="32"/>
      <c r="L593" s="32"/>
      <c r="M593" s="32"/>
      <c r="N593" s="32"/>
      <c r="O593" s="32"/>
    </row>
    <row r="594" spans="8:15" ht="15.75" customHeight="1" x14ac:dyDescent="0.35">
      <c r="H594" s="32"/>
      <c r="I594" s="32"/>
      <c r="J594" s="32"/>
      <c r="K594" s="32"/>
      <c r="L594" s="32"/>
      <c r="M594" s="32"/>
      <c r="N594" s="32"/>
      <c r="O594" s="32"/>
    </row>
    <row r="595" spans="8:15" ht="15.75" customHeight="1" x14ac:dyDescent="0.35">
      <c r="H595" s="32"/>
      <c r="I595" s="32"/>
      <c r="J595" s="32"/>
      <c r="K595" s="32"/>
      <c r="L595" s="32"/>
      <c r="M595" s="32"/>
      <c r="N595" s="32"/>
      <c r="O595" s="32"/>
    </row>
    <row r="596" spans="8:15" ht="15.75" customHeight="1" x14ac:dyDescent="0.35">
      <c r="H596" s="32"/>
      <c r="I596" s="32"/>
      <c r="J596" s="32"/>
      <c r="K596" s="32"/>
      <c r="L596" s="32"/>
      <c r="M596" s="32"/>
      <c r="N596" s="32"/>
      <c r="O596" s="32"/>
    </row>
    <row r="597" spans="8:15" ht="15.75" customHeight="1" x14ac:dyDescent="0.35">
      <c r="H597" s="32"/>
      <c r="I597" s="32"/>
      <c r="J597" s="32"/>
      <c r="K597" s="32"/>
      <c r="L597" s="32"/>
      <c r="M597" s="32"/>
      <c r="N597" s="32"/>
      <c r="O597" s="32"/>
    </row>
    <row r="598" spans="8:15" ht="15.75" customHeight="1" x14ac:dyDescent="0.35">
      <c r="H598" s="32"/>
      <c r="I598" s="32"/>
      <c r="J598" s="32"/>
      <c r="K598" s="32"/>
      <c r="L598" s="32"/>
      <c r="M598" s="32"/>
      <c r="N598" s="32"/>
      <c r="O598" s="32"/>
    </row>
    <row r="599" spans="8:15" ht="15.75" customHeight="1" x14ac:dyDescent="0.35">
      <c r="H599" s="32"/>
      <c r="I599" s="32"/>
      <c r="J599" s="32"/>
      <c r="K599" s="32"/>
      <c r="L599" s="32"/>
      <c r="M599" s="32"/>
      <c r="N599" s="32"/>
      <c r="O599" s="32"/>
    </row>
    <row r="600" spans="8:15" ht="15.75" customHeight="1" x14ac:dyDescent="0.35">
      <c r="H600" s="32"/>
      <c r="I600" s="32"/>
      <c r="J600" s="32"/>
      <c r="K600" s="32"/>
      <c r="L600" s="32"/>
      <c r="M600" s="32"/>
      <c r="N600" s="32"/>
      <c r="O600" s="32"/>
    </row>
    <row r="601" spans="8:15" ht="15.75" customHeight="1" x14ac:dyDescent="0.35">
      <c r="H601" s="32"/>
      <c r="I601" s="32"/>
      <c r="J601" s="32"/>
      <c r="K601" s="32"/>
      <c r="L601" s="32"/>
      <c r="M601" s="32"/>
      <c r="N601" s="32"/>
      <c r="O601" s="32"/>
    </row>
    <row r="602" spans="8:15" ht="15.75" customHeight="1" x14ac:dyDescent="0.35">
      <c r="H602" s="32"/>
      <c r="I602" s="32"/>
      <c r="J602" s="32"/>
      <c r="K602" s="32"/>
      <c r="L602" s="32"/>
      <c r="M602" s="32"/>
      <c r="N602" s="32"/>
      <c r="O602" s="32"/>
    </row>
    <row r="603" spans="8:15" ht="15.75" customHeight="1" x14ac:dyDescent="0.35">
      <c r="H603" s="32"/>
      <c r="I603" s="32"/>
      <c r="J603" s="32"/>
      <c r="K603" s="32"/>
      <c r="L603" s="32"/>
      <c r="M603" s="32"/>
      <c r="N603" s="32"/>
      <c r="O603" s="32"/>
    </row>
    <row r="604" spans="8:15" ht="15.75" customHeight="1" x14ac:dyDescent="0.35">
      <c r="H604" s="32"/>
      <c r="I604" s="32"/>
      <c r="J604" s="32"/>
      <c r="K604" s="32"/>
      <c r="L604" s="32"/>
      <c r="M604" s="32"/>
      <c r="N604" s="32"/>
      <c r="O604" s="32"/>
    </row>
    <row r="605" spans="8:15" ht="15.75" customHeight="1" x14ac:dyDescent="0.35">
      <c r="H605" s="32"/>
      <c r="I605" s="32"/>
      <c r="J605" s="32"/>
      <c r="K605" s="32"/>
      <c r="L605" s="32"/>
      <c r="M605" s="32"/>
      <c r="N605" s="32"/>
      <c r="O605" s="32"/>
    </row>
    <row r="606" spans="8:15" ht="15.75" customHeight="1" x14ac:dyDescent="0.35">
      <c r="H606" s="32"/>
      <c r="I606" s="32"/>
      <c r="J606" s="32"/>
      <c r="K606" s="32"/>
      <c r="L606" s="32"/>
      <c r="M606" s="32"/>
      <c r="N606" s="32"/>
      <c r="O606" s="32"/>
    </row>
    <row r="607" spans="8:15" ht="15.75" customHeight="1" x14ac:dyDescent="0.35">
      <c r="H607" s="32"/>
      <c r="I607" s="32"/>
      <c r="J607" s="32"/>
      <c r="K607" s="32"/>
      <c r="L607" s="32"/>
      <c r="M607" s="32"/>
      <c r="N607" s="32"/>
      <c r="O607" s="32"/>
    </row>
    <row r="608" spans="8:15" ht="15.75" customHeight="1" x14ac:dyDescent="0.35">
      <c r="H608" s="32"/>
      <c r="I608" s="32"/>
      <c r="J608" s="32"/>
      <c r="K608" s="32"/>
      <c r="L608" s="32"/>
      <c r="M608" s="32"/>
      <c r="N608" s="32"/>
      <c r="O608" s="32"/>
    </row>
    <row r="609" spans="8:15" ht="15.75" customHeight="1" x14ac:dyDescent="0.35">
      <c r="H609" s="32"/>
      <c r="I609" s="32"/>
      <c r="J609" s="32"/>
      <c r="K609" s="32"/>
      <c r="L609" s="32"/>
      <c r="M609" s="32"/>
      <c r="N609" s="32"/>
      <c r="O609" s="32"/>
    </row>
    <row r="610" spans="8:15" ht="15.75" customHeight="1" x14ac:dyDescent="0.35">
      <c r="H610" s="32"/>
      <c r="I610" s="32"/>
      <c r="J610" s="32"/>
      <c r="K610" s="32"/>
      <c r="L610" s="32"/>
      <c r="M610" s="32"/>
      <c r="N610" s="32"/>
      <c r="O610" s="32"/>
    </row>
    <row r="611" spans="8:15" ht="15.75" customHeight="1" x14ac:dyDescent="0.35">
      <c r="H611" s="32"/>
      <c r="I611" s="32"/>
      <c r="J611" s="32"/>
      <c r="K611" s="32"/>
      <c r="L611" s="32"/>
      <c r="M611" s="32"/>
      <c r="N611" s="32"/>
      <c r="O611" s="32"/>
    </row>
    <row r="612" spans="8:15" ht="15.75" customHeight="1" x14ac:dyDescent="0.35">
      <c r="H612" s="32"/>
      <c r="I612" s="32"/>
      <c r="J612" s="32"/>
      <c r="K612" s="32"/>
      <c r="L612" s="32"/>
      <c r="M612" s="32"/>
      <c r="N612" s="32"/>
      <c r="O612" s="32"/>
    </row>
    <row r="613" spans="8:15" ht="15.75" customHeight="1" x14ac:dyDescent="0.35">
      <c r="H613" s="32"/>
      <c r="I613" s="32"/>
      <c r="J613" s="32"/>
      <c r="K613" s="32"/>
      <c r="L613" s="32"/>
      <c r="M613" s="32"/>
      <c r="N613" s="32"/>
      <c r="O613" s="32"/>
    </row>
    <row r="614" spans="8:15" ht="15.75" customHeight="1" x14ac:dyDescent="0.35">
      <c r="H614" s="32"/>
      <c r="I614" s="32"/>
      <c r="J614" s="32"/>
      <c r="K614" s="32"/>
      <c r="L614" s="32"/>
      <c r="M614" s="32"/>
      <c r="N614" s="32"/>
      <c r="O614" s="32"/>
    </row>
    <row r="615" spans="8:15" ht="15.75" customHeight="1" x14ac:dyDescent="0.35">
      <c r="H615" s="32"/>
      <c r="I615" s="32"/>
      <c r="J615" s="32"/>
      <c r="K615" s="32"/>
      <c r="L615" s="32"/>
      <c r="M615" s="32"/>
      <c r="N615" s="32"/>
      <c r="O615" s="32"/>
    </row>
    <row r="616" spans="8:15" ht="15.75" customHeight="1" x14ac:dyDescent="0.35">
      <c r="H616" s="32"/>
      <c r="I616" s="32"/>
      <c r="J616" s="32"/>
      <c r="K616" s="32"/>
      <c r="L616" s="32"/>
      <c r="M616" s="32"/>
      <c r="N616" s="32"/>
      <c r="O616" s="32"/>
    </row>
    <row r="617" spans="8:15" ht="15.75" customHeight="1" x14ac:dyDescent="0.35">
      <c r="H617" s="32"/>
      <c r="I617" s="32"/>
      <c r="J617" s="32"/>
      <c r="K617" s="32"/>
      <c r="L617" s="32"/>
      <c r="M617" s="32"/>
      <c r="N617" s="32"/>
      <c r="O617" s="32"/>
    </row>
    <row r="618" spans="8:15" ht="15.75" customHeight="1" x14ac:dyDescent="0.35">
      <c r="H618" s="32"/>
      <c r="I618" s="32"/>
      <c r="J618" s="32"/>
      <c r="K618" s="32"/>
      <c r="L618" s="32"/>
      <c r="M618" s="32"/>
      <c r="N618" s="32"/>
      <c r="O618" s="32"/>
    </row>
    <row r="619" spans="8:15" ht="15.75" customHeight="1" x14ac:dyDescent="0.35">
      <c r="H619" s="32"/>
      <c r="I619" s="32"/>
      <c r="J619" s="32"/>
      <c r="K619" s="32"/>
      <c r="L619" s="32"/>
      <c r="M619" s="32"/>
      <c r="N619" s="32"/>
      <c r="O619" s="32"/>
    </row>
    <row r="620" spans="8:15" ht="15.75" customHeight="1" x14ac:dyDescent="0.35">
      <c r="H620" s="32"/>
      <c r="I620" s="32"/>
      <c r="J620" s="32"/>
      <c r="K620" s="32"/>
      <c r="L620" s="32"/>
      <c r="M620" s="32"/>
      <c r="N620" s="32"/>
      <c r="O620" s="32"/>
    </row>
    <row r="621" spans="8:15" ht="15.75" customHeight="1" x14ac:dyDescent="0.35">
      <c r="H621" s="32"/>
      <c r="I621" s="32"/>
      <c r="J621" s="32"/>
      <c r="K621" s="32"/>
      <c r="L621" s="32"/>
      <c r="M621" s="32"/>
      <c r="N621" s="32"/>
      <c r="O621" s="32"/>
    </row>
    <row r="622" spans="8:15" ht="15.75" customHeight="1" x14ac:dyDescent="0.35">
      <c r="H622" s="32"/>
      <c r="I622" s="32"/>
      <c r="J622" s="32"/>
      <c r="K622" s="32"/>
      <c r="L622" s="32"/>
      <c r="M622" s="32"/>
      <c r="N622" s="32"/>
      <c r="O622" s="32"/>
    </row>
    <row r="623" spans="8:15" ht="15.75" customHeight="1" x14ac:dyDescent="0.35">
      <c r="H623" s="32"/>
      <c r="I623" s="32"/>
      <c r="J623" s="32"/>
      <c r="K623" s="32"/>
      <c r="L623" s="32"/>
      <c r="M623" s="32"/>
      <c r="N623" s="32"/>
      <c r="O623" s="32"/>
    </row>
    <row r="624" spans="8:15" ht="15.75" customHeight="1" x14ac:dyDescent="0.35">
      <c r="H624" s="32"/>
      <c r="I624" s="32"/>
      <c r="J624" s="32"/>
      <c r="K624" s="32"/>
      <c r="L624" s="32"/>
      <c r="M624" s="32"/>
      <c r="N624" s="32"/>
      <c r="O624" s="32"/>
    </row>
    <row r="625" spans="8:15" ht="15.75" customHeight="1" x14ac:dyDescent="0.35">
      <c r="H625" s="32"/>
      <c r="I625" s="32"/>
      <c r="J625" s="32"/>
      <c r="K625" s="32"/>
      <c r="L625" s="32"/>
      <c r="M625" s="32"/>
      <c r="N625" s="32"/>
      <c r="O625" s="32"/>
    </row>
    <row r="626" spans="8:15" ht="15.75" customHeight="1" x14ac:dyDescent="0.35">
      <c r="H626" s="32"/>
      <c r="I626" s="32"/>
      <c r="J626" s="32"/>
      <c r="K626" s="32"/>
      <c r="L626" s="32"/>
      <c r="M626" s="32"/>
      <c r="N626" s="32"/>
      <c r="O626" s="32"/>
    </row>
    <row r="627" spans="8:15" ht="15.75" customHeight="1" x14ac:dyDescent="0.35">
      <c r="H627" s="32"/>
      <c r="I627" s="32"/>
      <c r="J627" s="32"/>
      <c r="K627" s="32"/>
      <c r="L627" s="32"/>
      <c r="M627" s="32"/>
      <c r="N627" s="32"/>
      <c r="O627" s="32"/>
    </row>
    <row r="628" spans="8:15" ht="15.75" customHeight="1" x14ac:dyDescent="0.35">
      <c r="H628" s="32"/>
      <c r="I628" s="32"/>
      <c r="J628" s="32"/>
      <c r="K628" s="32"/>
      <c r="L628" s="32"/>
      <c r="M628" s="32"/>
      <c r="N628" s="32"/>
      <c r="O628" s="32"/>
    </row>
    <row r="629" spans="8:15" ht="15.75" customHeight="1" x14ac:dyDescent="0.35">
      <c r="H629" s="32"/>
      <c r="I629" s="32"/>
      <c r="J629" s="32"/>
      <c r="K629" s="32"/>
      <c r="L629" s="32"/>
      <c r="M629" s="32"/>
      <c r="N629" s="32"/>
      <c r="O629" s="32"/>
    </row>
    <row r="630" spans="8:15" ht="15.75" customHeight="1" x14ac:dyDescent="0.35">
      <c r="H630" s="32"/>
      <c r="I630" s="32"/>
      <c r="J630" s="32"/>
      <c r="K630" s="32"/>
      <c r="L630" s="32"/>
      <c r="M630" s="32"/>
      <c r="N630" s="32"/>
      <c r="O630" s="32"/>
    </row>
    <row r="631" spans="8:15" ht="15.75" customHeight="1" x14ac:dyDescent="0.35">
      <c r="H631" s="32"/>
      <c r="I631" s="32"/>
      <c r="J631" s="32"/>
      <c r="K631" s="32"/>
      <c r="L631" s="32"/>
      <c r="M631" s="32"/>
      <c r="N631" s="32"/>
      <c r="O631" s="32"/>
    </row>
    <row r="632" spans="8:15" ht="15.75" customHeight="1" x14ac:dyDescent="0.35">
      <c r="H632" s="32"/>
      <c r="I632" s="32"/>
      <c r="J632" s="32"/>
      <c r="K632" s="32"/>
      <c r="L632" s="32"/>
      <c r="M632" s="32"/>
      <c r="N632" s="32"/>
      <c r="O632" s="32"/>
    </row>
    <row r="633" spans="8:15" ht="15.75" customHeight="1" x14ac:dyDescent="0.35">
      <c r="H633" s="32"/>
      <c r="I633" s="32"/>
      <c r="J633" s="32"/>
      <c r="K633" s="32"/>
      <c r="L633" s="32"/>
      <c r="M633" s="32"/>
      <c r="N633" s="32"/>
      <c r="O633" s="32"/>
    </row>
    <row r="634" spans="8:15" ht="15.75" customHeight="1" x14ac:dyDescent="0.35">
      <c r="H634" s="32"/>
      <c r="I634" s="32"/>
      <c r="J634" s="32"/>
      <c r="K634" s="32"/>
      <c r="L634" s="32"/>
      <c r="M634" s="32"/>
      <c r="N634" s="32"/>
      <c r="O634" s="32"/>
    </row>
    <row r="635" spans="8:15" ht="15.75" customHeight="1" x14ac:dyDescent="0.35">
      <c r="H635" s="32"/>
      <c r="I635" s="32"/>
      <c r="J635" s="32"/>
      <c r="K635" s="32"/>
      <c r="L635" s="32"/>
      <c r="M635" s="32"/>
      <c r="N635" s="32"/>
      <c r="O635" s="32"/>
    </row>
    <row r="636" spans="8:15" ht="15.75" customHeight="1" x14ac:dyDescent="0.35">
      <c r="H636" s="32"/>
      <c r="I636" s="32"/>
      <c r="J636" s="32"/>
      <c r="K636" s="32"/>
      <c r="L636" s="32"/>
      <c r="M636" s="32"/>
      <c r="N636" s="32"/>
      <c r="O636" s="32"/>
    </row>
    <row r="637" spans="8:15" ht="15.75" customHeight="1" x14ac:dyDescent="0.35">
      <c r="H637" s="32"/>
      <c r="I637" s="32"/>
      <c r="J637" s="32"/>
      <c r="K637" s="32"/>
      <c r="L637" s="32"/>
      <c r="M637" s="32"/>
      <c r="N637" s="32"/>
      <c r="O637" s="32"/>
    </row>
    <row r="638" spans="8:15" ht="15.75" customHeight="1" x14ac:dyDescent="0.35">
      <c r="H638" s="32"/>
      <c r="I638" s="32"/>
      <c r="J638" s="32"/>
      <c r="K638" s="32"/>
      <c r="L638" s="32"/>
      <c r="M638" s="32"/>
      <c r="N638" s="32"/>
      <c r="O638" s="32"/>
    </row>
    <row r="639" spans="8:15" ht="15.75" customHeight="1" x14ac:dyDescent="0.35">
      <c r="H639" s="32"/>
      <c r="I639" s="32"/>
      <c r="J639" s="32"/>
      <c r="K639" s="32"/>
      <c r="L639" s="32"/>
      <c r="M639" s="32"/>
      <c r="N639" s="32"/>
      <c r="O639" s="32"/>
    </row>
    <row r="640" spans="8:15" ht="15.75" customHeight="1" x14ac:dyDescent="0.35">
      <c r="H640" s="32"/>
      <c r="I640" s="32"/>
      <c r="J640" s="32"/>
      <c r="K640" s="32"/>
      <c r="L640" s="32"/>
      <c r="M640" s="32"/>
      <c r="N640" s="32"/>
      <c r="O640" s="32"/>
    </row>
    <row r="641" spans="8:15" ht="15.75" customHeight="1" x14ac:dyDescent="0.35">
      <c r="H641" s="32"/>
      <c r="I641" s="32"/>
      <c r="J641" s="32"/>
      <c r="K641" s="32"/>
      <c r="L641" s="32"/>
      <c r="M641" s="32"/>
      <c r="N641" s="32"/>
      <c r="O641" s="32"/>
    </row>
    <row r="642" spans="8:15" ht="15.75" customHeight="1" x14ac:dyDescent="0.35">
      <c r="H642" s="32"/>
      <c r="I642" s="32"/>
      <c r="J642" s="32"/>
      <c r="K642" s="32"/>
      <c r="L642" s="32"/>
      <c r="M642" s="32"/>
      <c r="N642" s="32"/>
      <c r="O642" s="32"/>
    </row>
    <row r="643" spans="8:15" ht="15.75" customHeight="1" x14ac:dyDescent="0.35">
      <c r="H643" s="32"/>
      <c r="I643" s="32"/>
      <c r="J643" s="32"/>
      <c r="K643" s="32"/>
      <c r="L643" s="32"/>
      <c r="M643" s="32"/>
      <c r="N643" s="32"/>
      <c r="O643" s="32"/>
    </row>
    <row r="644" spans="8:15" ht="15.75" customHeight="1" x14ac:dyDescent="0.35">
      <c r="H644" s="32"/>
      <c r="I644" s="32"/>
      <c r="J644" s="32"/>
      <c r="K644" s="32"/>
      <c r="L644" s="32"/>
      <c r="M644" s="32"/>
      <c r="N644" s="32"/>
      <c r="O644" s="32"/>
    </row>
    <row r="645" spans="8:15" ht="15.75" customHeight="1" x14ac:dyDescent="0.35">
      <c r="H645" s="32"/>
      <c r="I645" s="32"/>
      <c r="J645" s="32"/>
      <c r="K645" s="32"/>
      <c r="L645" s="32"/>
      <c r="M645" s="32"/>
      <c r="N645" s="32"/>
      <c r="O645" s="32"/>
    </row>
    <row r="646" spans="8:15" ht="15.75" customHeight="1" x14ac:dyDescent="0.35">
      <c r="H646" s="32"/>
      <c r="I646" s="32"/>
      <c r="J646" s="32"/>
      <c r="K646" s="32"/>
      <c r="L646" s="32"/>
      <c r="M646" s="32"/>
      <c r="N646" s="32"/>
      <c r="O646" s="32"/>
    </row>
    <row r="647" spans="8:15" ht="15.75" customHeight="1" x14ac:dyDescent="0.35">
      <c r="H647" s="32"/>
      <c r="I647" s="32"/>
      <c r="J647" s="32"/>
      <c r="K647" s="32"/>
      <c r="L647" s="32"/>
      <c r="M647" s="32"/>
      <c r="N647" s="32"/>
      <c r="O647" s="32"/>
    </row>
    <row r="648" spans="8:15" ht="15.75" customHeight="1" x14ac:dyDescent="0.35">
      <c r="H648" s="32"/>
      <c r="I648" s="32"/>
      <c r="J648" s="32"/>
      <c r="K648" s="32"/>
      <c r="L648" s="32"/>
      <c r="M648" s="32"/>
      <c r="N648" s="32"/>
      <c r="O648" s="32"/>
    </row>
    <row r="649" spans="8:15" ht="15.75" customHeight="1" x14ac:dyDescent="0.35">
      <c r="H649" s="32"/>
      <c r="I649" s="32"/>
      <c r="J649" s="32"/>
      <c r="K649" s="32"/>
      <c r="L649" s="32"/>
      <c r="M649" s="32"/>
      <c r="N649" s="32"/>
      <c r="O649" s="32"/>
    </row>
    <row r="650" spans="8:15" ht="15.75" customHeight="1" x14ac:dyDescent="0.35">
      <c r="H650" s="32"/>
      <c r="I650" s="32"/>
      <c r="J650" s="32"/>
      <c r="K650" s="32"/>
      <c r="L650" s="32"/>
      <c r="M650" s="32"/>
      <c r="N650" s="32"/>
      <c r="O650" s="32"/>
    </row>
    <row r="651" spans="8:15" ht="15.75" customHeight="1" x14ac:dyDescent="0.35">
      <c r="H651" s="32"/>
      <c r="I651" s="32"/>
      <c r="J651" s="32"/>
      <c r="K651" s="32"/>
      <c r="L651" s="32"/>
      <c r="M651" s="32"/>
      <c r="N651" s="32"/>
      <c r="O651" s="32"/>
    </row>
    <row r="652" spans="8:15" ht="15.75" customHeight="1" x14ac:dyDescent="0.35">
      <c r="H652" s="32"/>
      <c r="I652" s="32"/>
      <c r="J652" s="32"/>
      <c r="K652" s="32"/>
      <c r="L652" s="32"/>
      <c r="M652" s="32"/>
      <c r="N652" s="32"/>
      <c r="O652" s="32"/>
    </row>
    <row r="653" spans="8:15" ht="15.75" customHeight="1" x14ac:dyDescent="0.35">
      <c r="H653" s="32"/>
      <c r="I653" s="32"/>
      <c r="J653" s="32"/>
      <c r="K653" s="32"/>
      <c r="L653" s="32"/>
      <c r="M653" s="32"/>
      <c r="N653" s="32"/>
      <c r="O653" s="32"/>
    </row>
    <row r="654" spans="8:15" ht="15.75" customHeight="1" x14ac:dyDescent="0.35">
      <c r="H654" s="32"/>
      <c r="I654" s="32"/>
      <c r="J654" s="32"/>
      <c r="K654" s="32"/>
      <c r="L654" s="32"/>
      <c r="M654" s="32"/>
      <c r="N654" s="32"/>
      <c r="O654" s="32"/>
    </row>
    <row r="655" spans="8:15" ht="15.75" customHeight="1" x14ac:dyDescent="0.35">
      <c r="H655" s="32"/>
      <c r="I655" s="32"/>
      <c r="J655" s="32"/>
      <c r="K655" s="32"/>
      <c r="L655" s="32"/>
      <c r="M655" s="32"/>
      <c r="N655" s="32"/>
      <c r="O655" s="32"/>
    </row>
    <row r="656" spans="8:15" ht="15.75" customHeight="1" x14ac:dyDescent="0.35">
      <c r="H656" s="32"/>
      <c r="I656" s="32"/>
      <c r="J656" s="32"/>
      <c r="K656" s="32"/>
      <c r="L656" s="32"/>
      <c r="M656" s="32"/>
      <c r="N656" s="32"/>
      <c r="O656" s="32"/>
    </row>
    <row r="657" spans="8:15" ht="15.75" customHeight="1" x14ac:dyDescent="0.35">
      <c r="H657" s="32"/>
      <c r="I657" s="32"/>
      <c r="J657" s="32"/>
      <c r="K657" s="32"/>
      <c r="L657" s="32"/>
      <c r="M657" s="32"/>
      <c r="N657" s="32"/>
      <c r="O657" s="32"/>
    </row>
    <row r="658" spans="8:15" ht="15.75" customHeight="1" x14ac:dyDescent="0.35">
      <c r="H658" s="32"/>
      <c r="I658" s="32"/>
      <c r="J658" s="32"/>
      <c r="K658" s="32"/>
      <c r="L658" s="32"/>
      <c r="M658" s="32"/>
      <c r="N658" s="32"/>
      <c r="O658" s="32"/>
    </row>
    <row r="659" spans="8:15" ht="15.75" customHeight="1" x14ac:dyDescent="0.35">
      <c r="H659" s="32"/>
      <c r="I659" s="32"/>
      <c r="J659" s="32"/>
      <c r="K659" s="32"/>
      <c r="L659" s="32"/>
      <c r="M659" s="32"/>
      <c r="N659" s="32"/>
      <c r="O659" s="32"/>
    </row>
    <row r="660" spans="8:15" ht="15.75" customHeight="1" x14ac:dyDescent="0.35">
      <c r="H660" s="32"/>
      <c r="I660" s="32"/>
      <c r="J660" s="32"/>
      <c r="K660" s="32"/>
      <c r="L660" s="32"/>
      <c r="M660" s="32"/>
      <c r="N660" s="32"/>
      <c r="O660" s="32"/>
    </row>
    <row r="661" spans="8:15" ht="15.75" customHeight="1" x14ac:dyDescent="0.35">
      <c r="H661" s="32"/>
      <c r="I661" s="32"/>
      <c r="J661" s="32"/>
      <c r="K661" s="32"/>
      <c r="L661" s="32"/>
      <c r="M661" s="32"/>
      <c r="N661" s="32"/>
      <c r="O661" s="32"/>
    </row>
    <row r="662" spans="8:15" ht="15.75" customHeight="1" x14ac:dyDescent="0.35">
      <c r="H662" s="32"/>
      <c r="I662" s="32"/>
      <c r="J662" s="32"/>
      <c r="K662" s="32"/>
      <c r="L662" s="32"/>
      <c r="M662" s="32"/>
      <c r="N662" s="32"/>
      <c r="O662" s="32"/>
    </row>
    <row r="663" spans="8:15" ht="15.75" customHeight="1" x14ac:dyDescent="0.35">
      <c r="H663" s="32"/>
      <c r="I663" s="32"/>
      <c r="J663" s="32"/>
      <c r="K663" s="32"/>
      <c r="L663" s="32"/>
      <c r="M663" s="32"/>
      <c r="N663" s="32"/>
      <c r="O663" s="32"/>
    </row>
    <row r="664" spans="8:15" ht="15.75" customHeight="1" x14ac:dyDescent="0.35">
      <c r="H664" s="32"/>
      <c r="I664" s="32"/>
      <c r="J664" s="32"/>
      <c r="K664" s="32"/>
      <c r="L664" s="32"/>
      <c r="M664" s="32"/>
      <c r="N664" s="32"/>
      <c r="O664" s="32"/>
    </row>
    <row r="665" spans="8:15" ht="15.75" customHeight="1" x14ac:dyDescent="0.35">
      <c r="H665" s="32"/>
      <c r="I665" s="32"/>
      <c r="J665" s="32"/>
      <c r="K665" s="32"/>
      <c r="L665" s="32"/>
      <c r="M665" s="32"/>
      <c r="N665" s="32"/>
      <c r="O665" s="32"/>
    </row>
    <row r="666" spans="8:15" ht="15.75" customHeight="1" x14ac:dyDescent="0.35">
      <c r="H666" s="32"/>
      <c r="I666" s="32"/>
      <c r="J666" s="32"/>
      <c r="K666" s="32"/>
      <c r="L666" s="32"/>
      <c r="M666" s="32"/>
      <c r="N666" s="32"/>
      <c r="O666" s="32"/>
    </row>
    <row r="667" spans="8:15" ht="15.75" customHeight="1" x14ac:dyDescent="0.35">
      <c r="H667" s="32"/>
      <c r="I667" s="32"/>
      <c r="J667" s="32"/>
      <c r="K667" s="32"/>
      <c r="L667" s="32"/>
      <c r="M667" s="32"/>
      <c r="N667" s="32"/>
      <c r="O667" s="32"/>
    </row>
    <row r="668" spans="8:15" ht="15.75" customHeight="1" x14ac:dyDescent="0.35">
      <c r="H668" s="32"/>
      <c r="I668" s="32"/>
      <c r="J668" s="32"/>
      <c r="K668" s="32"/>
      <c r="L668" s="32"/>
      <c r="M668" s="32"/>
      <c r="N668" s="32"/>
      <c r="O668" s="32"/>
    </row>
    <row r="669" spans="8:15" ht="15.75" customHeight="1" x14ac:dyDescent="0.35">
      <c r="H669" s="32"/>
      <c r="I669" s="32"/>
      <c r="J669" s="32"/>
      <c r="K669" s="32"/>
      <c r="L669" s="32"/>
      <c r="M669" s="32"/>
      <c r="N669" s="32"/>
      <c r="O669" s="32"/>
    </row>
    <row r="670" spans="8:15" ht="15.75" customHeight="1" x14ac:dyDescent="0.35">
      <c r="H670" s="32"/>
      <c r="I670" s="32"/>
      <c r="J670" s="32"/>
      <c r="K670" s="32"/>
      <c r="L670" s="32"/>
      <c r="M670" s="32"/>
      <c r="N670" s="32"/>
      <c r="O670" s="32"/>
    </row>
    <row r="671" spans="8:15" ht="15.75" customHeight="1" x14ac:dyDescent="0.35">
      <c r="H671" s="32"/>
      <c r="I671" s="32"/>
      <c r="J671" s="32"/>
      <c r="K671" s="32"/>
      <c r="L671" s="32"/>
      <c r="M671" s="32"/>
      <c r="N671" s="32"/>
      <c r="O671" s="32"/>
    </row>
    <row r="672" spans="8:15" ht="15.75" customHeight="1" x14ac:dyDescent="0.35">
      <c r="H672" s="32"/>
      <c r="I672" s="32"/>
      <c r="J672" s="32"/>
      <c r="K672" s="32"/>
      <c r="L672" s="32"/>
      <c r="M672" s="32"/>
      <c r="N672" s="32"/>
      <c r="O672" s="32"/>
    </row>
    <row r="673" spans="8:15" ht="15.75" customHeight="1" x14ac:dyDescent="0.35">
      <c r="H673" s="32"/>
      <c r="I673" s="32"/>
      <c r="J673" s="32"/>
      <c r="K673" s="32"/>
      <c r="L673" s="32"/>
      <c r="M673" s="32"/>
      <c r="N673" s="32"/>
      <c r="O673" s="32"/>
    </row>
    <row r="674" spans="8:15" ht="15.75" customHeight="1" x14ac:dyDescent="0.35">
      <c r="H674" s="32"/>
      <c r="I674" s="32"/>
      <c r="J674" s="32"/>
      <c r="K674" s="32"/>
      <c r="L674" s="32"/>
      <c r="M674" s="32"/>
      <c r="N674" s="32"/>
      <c r="O674" s="32"/>
    </row>
    <row r="675" spans="8:15" ht="15.75" customHeight="1" x14ac:dyDescent="0.35">
      <c r="H675" s="32"/>
      <c r="I675" s="32"/>
      <c r="J675" s="32"/>
      <c r="K675" s="32"/>
      <c r="L675" s="32"/>
      <c r="M675" s="32"/>
      <c r="N675" s="32"/>
      <c r="O675" s="32"/>
    </row>
    <row r="676" spans="8:15" ht="15.75" customHeight="1" x14ac:dyDescent="0.35">
      <c r="H676" s="32"/>
      <c r="I676" s="32"/>
      <c r="J676" s="32"/>
      <c r="K676" s="32"/>
      <c r="L676" s="32"/>
      <c r="M676" s="32"/>
      <c r="N676" s="32"/>
      <c r="O676" s="32"/>
    </row>
    <row r="677" spans="8:15" ht="15.75" customHeight="1" x14ac:dyDescent="0.35">
      <c r="H677" s="32"/>
      <c r="I677" s="32"/>
      <c r="J677" s="32"/>
      <c r="K677" s="32"/>
      <c r="L677" s="32"/>
      <c r="M677" s="32"/>
      <c r="N677" s="32"/>
      <c r="O677" s="32"/>
    </row>
    <row r="678" spans="8:15" ht="15.75" customHeight="1" x14ac:dyDescent="0.35">
      <c r="H678" s="32"/>
      <c r="I678" s="32"/>
      <c r="J678" s="32"/>
      <c r="K678" s="32"/>
      <c r="L678" s="32"/>
      <c r="M678" s="32"/>
      <c r="N678" s="32"/>
      <c r="O678" s="32"/>
    </row>
    <row r="679" spans="8:15" ht="15.75" customHeight="1" x14ac:dyDescent="0.35">
      <c r="H679" s="32"/>
      <c r="I679" s="32"/>
      <c r="J679" s="32"/>
      <c r="K679" s="32"/>
      <c r="L679" s="32"/>
      <c r="M679" s="32"/>
      <c r="N679" s="32"/>
      <c r="O679" s="32"/>
    </row>
    <row r="680" spans="8:15" ht="15.75" customHeight="1" x14ac:dyDescent="0.35">
      <c r="H680" s="32"/>
      <c r="I680" s="32"/>
      <c r="J680" s="32"/>
      <c r="K680" s="32"/>
      <c r="L680" s="32"/>
      <c r="M680" s="32"/>
      <c r="N680" s="32"/>
      <c r="O680" s="32"/>
    </row>
    <row r="681" spans="8:15" ht="15.75" customHeight="1" x14ac:dyDescent="0.35">
      <c r="H681" s="32"/>
      <c r="I681" s="32"/>
      <c r="J681" s="32"/>
      <c r="K681" s="32"/>
      <c r="L681" s="32"/>
      <c r="M681" s="32"/>
      <c r="N681" s="32"/>
      <c r="O681" s="32"/>
    </row>
    <row r="682" spans="8:15" ht="15.75" customHeight="1" x14ac:dyDescent="0.35">
      <c r="H682" s="32"/>
      <c r="I682" s="32"/>
      <c r="J682" s="32"/>
      <c r="K682" s="32"/>
      <c r="L682" s="32"/>
      <c r="M682" s="32"/>
      <c r="N682" s="32"/>
      <c r="O682" s="32"/>
    </row>
    <row r="683" spans="8:15" ht="15.75" customHeight="1" x14ac:dyDescent="0.35">
      <c r="H683" s="32"/>
      <c r="I683" s="32"/>
      <c r="J683" s="32"/>
      <c r="K683" s="32"/>
      <c r="L683" s="32"/>
      <c r="M683" s="32"/>
      <c r="N683" s="32"/>
      <c r="O683" s="32"/>
    </row>
    <row r="684" spans="8:15" ht="15.75" customHeight="1" x14ac:dyDescent="0.35">
      <c r="H684" s="32"/>
      <c r="I684" s="32"/>
      <c r="J684" s="32"/>
      <c r="K684" s="32"/>
      <c r="L684" s="32"/>
      <c r="M684" s="32"/>
      <c r="N684" s="32"/>
      <c r="O684" s="32"/>
    </row>
    <row r="685" spans="8:15" ht="15.75" customHeight="1" x14ac:dyDescent="0.35">
      <c r="H685" s="32"/>
      <c r="I685" s="32"/>
      <c r="J685" s="32"/>
      <c r="K685" s="32"/>
      <c r="L685" s="32"/>
      <c r="M685" s="32"/>
      <c r="N685" s="32"/>
      <c r="O685" s="32"/>
    </row>
    <row r="686" spans="8:15" ht="15.75" customHeight="1" x14ac:dyDescent="0.35">
      <c r="H686" s="32"/>
      <c r="I686" s="32"/>
      <c r="J686" s="32"/>
      <c r="K686" s="32"/>
      <c r="L686" s="32"/>
      <c r="M686" s="32"/>
      <c r="N686" s="32"/>
      <c r="O686" s="32"/>
    </row>
    <row r="687" spans="8:15" ht="15.75" customHeight="1" x14ac:dyDescent="0.35">
      <c r="H687" s="32"/>
      <c r="I687" s="32"/>
      <c r="J687" s="32"/>
      <c r="K687" s="32"/>
      <c r="L687" s="32"/>
      <c r="M687" s="32"/>
      <c r="N687" s="32"/>
      <c r="O687" s="32"/>
    </row>
    <row r="688" spans="8:15" ht="15.75" customHeight="1" x14ac:dyDescent="0.35">
      <c r="H688" s="32"/>
      <c r="I688" s="32"/>
      <c r="J688" s="32"/>
      <c r="K688" s="32"/>
      <c r="L688" s="32"/>
      <c r="M688" s="32"/>
      <c r="N688" s="32"/>
      <c r="O688" s="32"/>
    </row>
    <row r="689" spans="8:15" ht="15.75" customHeight="1" x14ac:dyDescent="0.35">
      <c r="H689" s="32"/>
      <c r="I689" s="32"/>
      <c r="J689" s="32"/>
      <c r="K689" s="32"/>
      <c r="L689" s="32"/>
      <c r="M689" s="32"/>
      <c r="N689" s="32"/>
      <c r="O689" s="32"/>
    </row>
    <row r="690" spans="8:15" ht="15.75" customHeight="1" x14ac:dyDescent="0.35">
      <c r="H690" s="32"/>
      <c r="I690" s="32"/>
      <c r="J690" s="32"/>
      <c r="K690" s="32"/>
      <c r="L690" s="32"/>
      <c r="M690" s="32"/>
      <c r="N690" s="32"/>
      <c r="O690" s="32"/>
    </row>
    <row r="691" spans="8:15" ht="15.75" customHeight="1" x14ac:dyDescent="0.35">
      <c r="H691" s="32"/>
      <c r="I691" s="32"/>
      <c r="J691" s="32"/>
      <c r="K691" s="32"/>
      <c r="L691" s="32"/>
      <c r="M691" s="32"/>
      <c r="N691" s="32"/>
      <c r="O691" s="32"/>
    </row>
    <row r="692" spans="8:15" ht="15.75" customHeight="1" x14ac:dyDescent="0.35">
      <c r="H692" s="32"/>
      <c r="I692" s="32"/>
      <c r="J692" s="32"/>
      <c r="K692" s="32"/>
      <c r="L692" s="32"/>
      <c r="M692" s="32"/>
      <c r="N692" s="32"/>
      <c r="O692" s="32"/>
    </row>
    <row r="693" spans="8:15" ht="15.75" customHeight="1" x14ac:dyDescent="0.35">
      <c r="H693" s="32"/>
      <c r="I693" s="32"/>
      <c r="J693" s="32"/>
      <c r="K693" s="32"/>
      <c r="L693" s="32"/>
      <c r="M693" s="32"/>
      <c r="N693" s="32"/>
      <c r="O693" s="32"/>
    </row>
    <row r="694" spans="8:15" ht="15.75" customHeight="1" x14ac:dyDescent="0.35">
      <c r="H694" s="32"/>
      <c r="I694" s="32"/>
      <c r="J694" s="32"/>
      <c r="K694" s="32"/>
      <c r="L694" s="32"/>
      <c r="M694" s="32"/>
      <c r="N694" s="32"/>
      <c r="O694" s="32"/>
    </row>
    <row r="695" spans="8:15" ht="15.75" customHeight="1" x14ac:dyDescent="0.35">
      <c r="H695" s="32"/>
      <c r="I695" s="32"/>
      <c r="J695" s="32"/>
      <c r="K695" s="32"/>
      <c r="L695" s="32"/>
      <c r="M695" s="32"/>
      <c r="N695" s="32"/>
      <c r="O695" s="32"/>
    </row>
    <row r="696" spans="8:15" ht="15.75" customHeight="1" x14ac:dyDescent="0.35">
      <c r="H696" s="32"/>
      <c r="I696" s="32"/>
      <c r="J696" s="32"/>
      <c r="K696" s="32"/>
      <c r="L696" s="32"/>
      <c r="M696" s="32"/>
      <c r="N696" s="32"/>
      <c r="O696" s="32"/>
    </row>
    <row r="697" spans="8:15" ht="15.75" customHeight="1" x14ac:dyDescent="0.35">
      <c r="H697" s="32"/>
      <c r="I697" s="32"/>
      <c r="J697" s="32"/>
      <c r="K697" s="32"/>
      <c r="L697" s="32"/>
      <c r="M697" s="32"/>
      <c r="N697" s="32"/>
      <c r="O697" s="32"/>
    </row>
    <row r="698" spans="8:15" ht="15.75" customHeight="1" x14ac:dyDescent="0.35">
      <c r="H698" s="32"/>
      <c r="I698" s="32"/>
      <c r="J698" s="32"/>
      <c r="K698" s="32"/>
      <c r="L698" s="32"/>
      <c r="M698" s="32"/>
      <c r="N698" s="32"/>
      <c r="O698" s="32"/>
    </row>
    <row r="699" spans="8:15" ht="15.75" customHeight="1" x14ac:dyDescent="0.35">
      <c r="H699" s="32"/>
      <c r="I699" s="32"/>
      <c r="J699" s="32"/>
      <c r="K699" s="32"/>
      <c r="L699" s="32"/>
      <c r="M699" s="32"/>
      <c r="N699" s="32"/>
      <c r="O699" s="32"/>
    </row>
    <row r="700" spans="8:15" ht="15.75" customHeight="1" x14ac:dyDescent="0.35">
      <c r="H700" s="32"/>
      <c r="I700" s="32"/>
      <c r="J700" s="32"/>
      <c r="K700" s="32"/>
      <c r="L700" s="32"/>
      <c r="M700" s="32"/>
      <c r="N700" s="32"/>
      <c r="O700" s="32"/>
    </row>
    <row r="701" spans="8:15" ht="15.75" customHeight="1" x14ac:dyDescent="0.35">
      <c r="H701" s="32"/>
      <c r="I701" s="32"/>
      <c r="J701" s="32"/>
      <c r="K701" s="32"/>
      <c r="L701" s="32"/>
      <c r="M701" s="32"/>
      <c r="N701" s="32"/>
      <c r="O701" s="32"/>
    </row>
    <row r="702" spans="8:15" ht="15.75" customHeight="1" x14ac:dyDescent="0.35">
      <c r="H702" s="32"/>
      <c r="I702" s="32"/>
      <c r="J702" s="32"/>
      <c r="K702" s="32"/>
      <c r="L702" s="32"/>
      <c r="M702" s="32"/>
      <c r="N702" s="32"/>
      <c r="O702" s="32"/>
    </row>
    <row r="703" spans="8:15" ht="15.75" customHeight="1" x14ac:dyDescent="0.35">
      <c r="H703" s="32"/>
      <c r="I703" s="32"/>
      <c r="J703" s="32"/>
      <c r="K703" s="32"/>
      <c r="L703" s="32"/>
      <c r="M703" s="32"/>
      <c r="N703" s="32"/>
      <c r="O703" s="32"/>
    </row>
    <row r="704" spans="8:15" ht="15.75" customHeight="1" x14ac:dyDescent="0.35">
      <c r="H704" s="32"/>
      <c r="I704" s="32"/>
      <c r="J704" s="32"/>
      <c r="K704" s="32"/>
      <c r="L704" s="32"/>
      <c r="M704" s="32"/>
      <c r="N704" s="32"/>
      <c r="O704" s="32"/>
    </row>
    <row r="705" spans="8:15" ht="15.75" customHeight="1" x14ac:dyDescent="0.35">
      <c r="H705" s="32"/>
      <c r="I705" s="32"/>
      <c r="J705" s="32"/>
      <c r="K705" s="32"/>
      <c r="L705" s="32"/>
      <c r="M705" s="32"/>
      <c r="N705" s="32"/>
      <c r="O705" s="32"/>
    </row>
    <row r="706" spans="8:15" ht="15.75" customHeight="1" x14ac:dyDescent="0.35">
      <c r="H706" s="32"/>
      <c r="I706" s="32"/>
      <c r="J706" s="32"/>
      <c r="K706" s="32"/>
      <c r="L706" s="32"/>
      <c r="M706" s="32"/>
      <c r="N706" s="32"/>
      <c r="O706" s="32"/>
    </row>
    <row r="707" spans="8:15" ht="15.75" customHeight="1" x14ac:dyDescent="0.35">
      <c r="H707" s="32"/>
      <c r="I707" s="32"/>
      <c r="J707" s="32"/>
      <c r="K707" s="32"/>
      <c r="L707" s="32"/>
      <c r="M707" s="32"/>
      <c r="N707" s="32"/>
      <c r="O707" s="32"/>
    </row>
    <row r="708" spans="8:15" ht="15.75" customHeight="1" x14ac:dyDescent="0.35">
      <c r="H708" s="32"/>
      <c r="I708" s="32"/>
      <c r="J708" s="32"/>
      <c r="K708" s="32"/>
      <c r="L708" s="32"/>
      <c r="M708" s="32"/>
      <c r="N708" s="32"/>
      <c r="O708" s="32"/>
    </row>
    <row r="709" spans="8:15" ht="15.75" customHeight="1" x14ac:dyDescent="0.35">
      <c r="H709" s="32"/>
      <c r="I709" s="32"/>
      <c r="J709" s="32"/>
      <c r="K709" s="32"/>
      <c r="L709" s="32"/>
      <c r="M709" s="32"/>
      <c r="N709" s="32"/>
      <c r="O709" s="32"/>
    </row>
    <row r="710" spans="8:15" ht="15.75" customHeight="1" x14ac:dyDescent="0.35">
      <c r="H710" s="32"/>
      <c r="I710" s="32"/>
      <c r="J710" s="32"/>
      <c r="K710" s="32"/>
      <c r="L710" s="32"/>
      <c r="M710" s="32"/>
      <c r="N710" s="32"/>
      <c r="O710" s="32"/>
    </row>
    <row r="711" spans="8:15" ht="15.75" customHeight="1" x14ac:dyDescent="0.35">
      <c r="H711" s="32"/>
      <c r="I711" s="32"/>
      <c r="J711" s="32"/>
      <c r="K711" s="32"/>
      <c r="L711" s="32"/>
      <c r="M711" s="32"/>
      <c r="N711" s="32"/>
      <c r="O711" s="32"/>
    </row>
    <row r="712" spans="8:15" ht="15.75" customHeight="1" x14ac:dyDescent="0.35">
      <c r="H712" s="32"/>
      <c r="I712" s="32"/>
      <c r="J712" s="32"/>
      <c r="K712" s="32"/>
      <c r="L712" s="32"/>
      <c r="M712" s="32"/>
      <c r="N712" s="32"/>
      <c r="O712" s="32"/>
    </row>
    <row r="713" spans="8:15" ht="15.75" customHeight="1" x14ac:dyDescent="0.35">
      <c r="H713" s="32"/>
      <c r="I713" s="32"/>
      <c r="J713" s="32"/>
      <c r="K713" s="32"/>
      <c r="L713" s="32"/>
      <c r="M713" s="32"/>
      <c r="N713" s="32"/>
      <c r="O713" s="32"/>
    </row>
    <row r="714" spans="8:15" ht="15.75" customHeight="1" x14ac:dyDescent="0.35">
      <c r="H714" s="32"/>
      <c r="I714" s="32"/>
      <c r="J714" s="32"/>
      <c r="K714" s="32"/>
      <c r="L714" s="32"/>
      <c r="M714" s="32"/>
      <c r="N714" s="32"/>
      <c r="O714" s="32"/>
    </row>
    <row r="715" spans="8:15" ht="15.75" customHeight="1" x14ac:dyDescent="0.35">
      <c r="H715" s="32"/>
      <c r="I715" s="32"/>
      <c r="J715" s="32"/>
      <c r="K715" s="32"/>
      <c r="L715" s="32"/>
      <c r="M715" s="32"/>
      <c r="N715" s="32"/>
      <c r="O715" s="32"/>
    </row>
    <row r="716" spans="8:15" ht="15.75" customHeight="1" x14ac:dyDescent="0.35">
      <c r="H716" s="32"/>
      <c r="I716" s="32"/>
      <c r="J716" s="32"/>
      <c r="K716" s="32"/>
      <c r="L716" s="32"/>
      <c r="M716" s="32"/>
      <c r="N716" s="32"/>
      <c r="O716" s="32"/>
    </row>
    <row r="717" spans="8:15" ht="15.75" customHeight="1" x14ac:dyDescent="0.35">
      <c r="H717" s="32"/>
      <c r="I717" s="32"/>
      <c r="J717" s="32"/>
      <c r="K717" s="32"/>
      <c r="L717" s="32"/>
      <c r="M717" s="32"/>
      <c r="N717" s="32"/>
      <c r="O717" s="32"/>
    </row>
    <row r="718" spans="8:15" ht="15.75" customHeight="1" x14ac:dyDescent="0.35">
      <c r="H718" s="32"/>
      <c r="I718" s="32"/>
      <c r="J718" s="32"/>
      <c r="K718" s="32"/>
      <c r="L718" s="32"/>
      <c r="M718" s="32"/>
      <c r="N718" s="32"/>
      <c r="O718" s="32"/>
    </row>
    <row r="719" spans="8:15" ht="15.75" customHeight="1" x14ac:dyDescent="0.35">
      <c r="H719" s="32"/>
      <c r="I719" s="32"/>
      <c r="J719" s="32"/>
      <c r="K719" s="32"/>
      <c r="L719" s="32"/>
      <c r="M719" s="32"/>
      <c r="N719" s="32"/>
      <c r="O719" s="32"/>
    </row>
    <row r="720" spans="8:15" ht="15.75" customHeight="1" x14ac:dyDescent="0.35">
      <c r="H720" s="32"/>
      <c r="I720" s="32"/>
      <c r="J720" s="32"/>
      <c r="K720" s="32"/>
      <c r="L720" s="32"/>
      <c r="M720" s="32"/>
      <c r="N720" s="32"/>
      <c r="O720" s="32"/>
    </row>
    <row r="721" spans="8:15" ht="15.75" customHeight="1" x14ac:dyDescent="0.35">
      <c r="H721" s="32"/>
      <c r="I721" s="32"/>
      <c r="J721" s="32"/>
      <c r="K721" s="32"/>
      <c r="L721" s="32"/>
      <c r="M721" s="32"/>
      <c r="N721" s="32"/>
      <c r="O721" s="32"/>
    </row>
    <row r="722" spans="8:15" ht="15.75" customHeight="1" x14ac:dyDescent="0.35">
      <c r="H722" s="32"/>
      <c r="I722" s="32"/>
      <c r="J722" s="32"/>
      <c r="K722" s="32"/>
      <c r="L722" s="32"/>
      <c r="M722" s="32"/>
      <c r="N722" s="32"/>
      <c r="O722" s="32"/>
    </row>
    <row r="723" spans="8:15" ht="15.75" customHeight="1" x14ac:dyDescent="0.35">
      <c r="H723" s="32"/>
      <c r="I723" s="32"/>
      <c r="J723" s="32"/>
      <c r="K723" s="32"/>
      <c r="L723" s="32"/>
      <c r="M723" s="32"/>
      <c r="N723" s="32"/>
      <c r="O723" s="32"/>
    </row>
    <row r="724" spans="8:15" ht="15.75" customHeight="1" x14ac:dyDescent="0.35">
      <c r="H724" s="32"/>
      <c r="I724" s="32"/>
      <c r="J724" s="32"/>
      <c r="K724" s="32"/>
      <c r="L724" s="32"/>
      <c r="M724" s="32"/>
      <c r="N724" s="32"/>
      <c r="O724" s="32"/>
    </row>
    <row r="725" spans="8:15" ht="15.75" customHeight="1" x14ac:dyDescent="0.35">
      <c r="H725" s="32"/>
      <c r="I725" s="32"/>
      <c r="J725" s="32"/>
      <c r="K725" s="32"/>
      <c r="L725" s="32"/>
      <c r="M725" s="32"/>
      <c r="N725" s="32"/>
      <c r="O725" s="32"/>
    </row>
    <row r="726" spans="8:15" ht="15.75" customHeight="1" x14ac:dyDescent="0.35">
      <c r="H726" s="32"/>
      <c r="I726" s="32"/>
      <c r="J726" s="32"/>
      <c r="K726" s="32"/>
      <c r="L726" s="32"/>
      <c r="M726" s="32"/>
      <c r="N726" s="32"/>
      <c r="O726" s="32"/>
    </row>
    <row r="727" spans="8:15" ht="15.75" customHeight="1" x14ac:dyDescent="0.35">
      <c r="H727" s="32"/>
      <c r="I727" s="32"/>
      <c r="J727" s="32"/>
      <c r="K727" s="32"/>
      <c r="L727" s="32"/>
      <c r="M727" s="32"/>
      <c r="N727" s="32"/>
      <c r="O727" s="32"/>
    </row>
    <row r="728" spans="8:15" ht="15.75" customHeight="1" x14ac:dyDescent="0.35">
      <c r="H728" s="32"/>
      <c r="I728" s="32"/>
      <c r="J728" s="32"/>
      <c r="K728" s="32"/>
      <c r="L728" s="32"/>
      <c r="M728" s="32"/>
      <c r="N728" s="32"/>
      <c r="O728" s="32"/>
    </row>
    <row r="729" spans="8:15" ht="15.75" customHeight="1" x14ac:dyDescent="0.35">
      <c r="H729" s="32"/>
      <c r="I729" s="32"/>
      <c r="J729" s="32"/>
      <c r="K729" s="32"/>
      <c r="L729" s="32"/>
      <c r="M729" s="32"/>
      <c r="N729" s="32"/>
      <c r="O729" s="32"/>
    </row>
    <row r="730" spans="8:15" ht="15.75" customHeight="1" x14ac:dyDescent="0.35">
      <c r="H730" s="32"/>
      <c r="I730" s="32"/>
      <c r="J730" s="32"/>
      <c r="K730" s="32"/>
      <c r="L730" s="32"/>
      <c r="M730" s="32"/>
      <c r="N730" s="32"/>
      <c r="O730" s="32"/>
    </row>
    <row r="731" spans="8:15" ht="15.75" customHeight="1" x14ac:dyDescent="0.35">
      <c r="H731" s="32"/>
      <c r="I731" s="32"/>
      <c r="J731" s="32"/>
      <c r="K731" s="32"/>
      <c r="L731" s="32"/>
      <c r="M731" s="32"/>
      <c r="N731" s="32"/>
      <c r="O731" s="32"/>
    </row>
    <row r="732" spans="8:15" ht="15.75" customHeight="1" x14ac:dyDescent="0.35">
      <c r="H732" s="32"/>
      <c r="I732" s="32"/>
      <c r="J732" s="32"/>
      <c r="K732" s="32"/>
      <c r="L732" s="32"/>
      <c r="M732" s="32"/>
      <c r="N732" s="32"/>
      <c r="O732" s="32"/>
    </row>
    <row r="733" spans="8:15" ht="15.75" customHeight="1" x14ac:dyDescent="0.35">
      <c r="H733" s="32"/>
      <c r="I733" s="32"/>
      <c r="J733" s="32"/>
      <c r="K733" s="32"/>
      <c r="L733" s="32"/>
      <c r="M733" s="32"/>
      <c r="N733" s="32"/>
      <c r="O733" s="32"/>
    </row>
    <row r="734" spans="8:15" ht="15.75" customHeight="1" x14ac:dyDescent="0.35">
      <c r="H734" s="32"/>
      <c r="I734" s="32"/>
      <c r="J734" s="32"/>
      <c r="K734" s="32"/>
      <c r="L734" s="32"/>
      <c r="M734" s="32"/>
      <c r="N734" s="32"/>
      <c r="O734" s="32"/>
    </row>
    <row r="735" spans="8:15" ht="15.75" customHeight="1" x14ac:dyDescent="0.35">
      <c r="H735" s="32"/>
      <c r="I735" s="32"/>
      <c r="J735" s="32"/>
      <c r="K735" s="32"/>
      <c r="L735" s="32"/>
      <c r="M735" s="32"/>
      <c r="N735" s="32"/>
      <c r="O735" s="32"/>
    </row>
    <row r="736" spans="8:15" ht="15.75" customHeight="1" x14ac:dyDescent="0.35">
      <c r="H736" s="32"/>
      <c r="I736" s="32"/>
      <c r="J736" s="32"/>
      <c r="K736" s="32"/>
      <c r="L736" s="32"/>
      <c r="M736" s="32"/>
      <c r="N736" s="32"/>
      <c r="O736" s="32"/>
    </row>
    <row r="737" spans="8:15" ht="15.75" customHeight="1" x14ac:dyDescent="0.35">
      <c r="H737" s="32"/>
      <c r="I737" s="32"/>
      <c r="J737" s="32"/>
      <c r="K737" s="32"/>
      <c r="L737" s="32"/>
      <c r="M737" s="32"/>
      <c r="N737" s="32"/>
      <c r="O737" s="32"/>
    </row>
    <row r="738" spans="8:15" ht="15.75" customHeight="1" x14ac:dyDescent="0.35">
      <c r="H738" s="32"/>
      <c r="I738" s="32"/>
      <c r="J738" s="32"/>
      <c r="K738" s="32"/>
      <c r="L738" s="32"/>
      <c r="M738" s="32"/>
      <c r="N738" s="32"/>
      <c r="O738" s="32"/>
    </row>
    <row r="739" spans="8:15" ht="15.75" customHeight="1" x14ac:dyDescent="0.35">
      <c r="H739" s="32"/>
      <c r="I739" s="32"/>
      <c r="J739" s="32"/>
      <c r="K739" s="32"/>
      <c r="L739" s="32"/>
      <c r="M739" s="32"/>
      <c r="N739" s="32"/>
      <c r="O739" s="32"/>
    </row>
    <row r="740" spans="8:15" ht="15.75" customHeight="1" x14ac:dyDescent="0.35">
      <c r="H740" s="32"/>
      <c r="I740" s="32"/>
      <c r="J740" s="32"/>
      <c r="K740" s="32"/>
      <c r="L740" s="32"/>
      <c r="M740" s="32"/>
      <c r="N740" s="32"/>
      <c r="O740" s="32"/>
    </row>
    <row r="741" spans="8:15" ht="15.75" customHeight="1" x14ac:dyDescent="0.35">
      <c r="H741" s="32"/>
      <c r="I741" s="32"/>
      <c r="J741" s="32"/>
      <c r="K741" s="32"/>
      <c r="L741" s="32"/>
      <c r="M741" s="32"/>
      <c r="N741" s="32"/>
      <c r="O741" s="32"/>
    </row>
    <row r="742" spans="8:15" ht="15.75" customHeight="1" x14ac:dyDescent="0.35">
      <c r="H742" s="32"/>
      <c r="I742" s="32"/>
      <c r="J742" s="32"/>
      <c r="K742" s="32"/>
      <c r="L742" s="32"/>
      <c r="M742" s="32"/>
      <c r="N742" s="32"/>
      <c r="O742" s="32"/>
    </row>
    <row r="743" spans="8:15" ht="15.75" customHeight="1" x14ac:dyDescent="0.35">
      <c r="H743" s="32"/>
      <c r="I743" s="32"/>
      <c r="J743" s="32"/>
      <c r="K743" s="32"/>
      <c r="L743" s="32"/>
      <c r="M743" s="32"/>
      <c r="N743" s="32"/>
      <c r="O743" s="32"/>
    </row>
    <row r="744" spans="8:15" ht="15.75" customHeight="1" x14ac:dyDescent="0.35">
      <c r="H744" s="32"/>
      <c r="I744" s="32"/>
      <c r="J744" s="32"/>
      <c r="K744" s="32"/>
      <c r="L744" s="32"/>
      <c r="M744" s="32"/>
      <c r="N744" s="32"/>
      <c r="O744" s="32"/>
    </row>
    <row r="745" spans="8:15" ht="15.75" customHeight="1" x14ac:dyDescent="0.35">
      <c r="H745" s="32"/>
      <c r="I745" s="32"/>
      <c r="J745" s="32"/>
      <c r="K745" s="32"/>
      <c r="L745" s="32"/>
      <c r="M745" s="32"/>
      <c r="N745" s="32"/>
      <c r="O745" s="32"/>
    </row>
    <row r="746" spans="8:15" ht="15.75" customHeight="1" x14ac:dyDescent="0.35">
      <c r="H746" s="32"/>
      <c r="I746" s="32"/>
      <c r="J746" s="32"/>
      <c r="K746" s="32"/>
      <c r="L746" s="32"/>
      <c r="M746" s="32"/>
      <c r="N746" s="32"/>
      <c r="O746" s="32"/>
    </row>
    <row r="747" spans="8:15" ht="15.75" customHeight="1" x14ac:dyDescent="0.35">
      <c r="H747" s="32"/>
      <c r="I747" s="32"/>
      <c r="J747" s="32"/>
      <c r="K747" s="32"/>
      <c r="L747" s="32"/>
      <c r="M747" s="32"/>
      <c r="N747" s="32"/>
      <c r="O747" s="32"/>
    </row>
    <row r="748" spans="8:15" ht="15.75" customHeight="1" x14ac:dyDescent="0.35">
      <c r="H748" s="32"/>
      <c r="I748" s="32"/>
      <c r="J748" s="32"/>
      <c r="K748" s="32"/>
      <c r="L748" s="32"/>
      <c r="M748" s="32"/>
      <c r="N748" s="32"/>
      <c r="O748" s="32"/>
    </row>
    <row r="749" spans="8:15" ht="15.75" customHeight="1" x14ac:dyDescent="0.35">
      <c r="H749" s="32"/>
      <c r="I749" s="32"/>
      <c r="J749" s="32"/>
      <c r="K749" s="32"/>
      <c r="L749" s="32"/>
      <c r="M749" s="32"/>
      <c r="N749" s="32"/>
      <c r="O749" s="32"/>
    </row>
    <row r="750" spans="8:15" ht="15.75" customHeight="1" x14ac:dyDescent="0.35">
      <c r="H750" s="32"/>
      <c r="I750" s="32"/>
      <c r="J750" s="32"/>
      <c r="K750" s="32"/>
      <c r="L750" s="32"/>
      <c r="M750" s="32"/>
      <c r="N750" s="32"/>
      <c r="O750" s="32"/>
    </row>
    <row r="751" spans="8:15" ht="15.75" customHeight="1" x14ac:dyDescent="0.35">
      <c r="H751" s="32"/>
      <c r="I751" s="32"/>
      <c r="J751" s="32"/>
      <c r="K751" s="32"/>
      <c r="L751" s="32"/>
      <c r="M751" s="32"/>
      <c r="N751" s="32"/>
      <c r="O751" s="32"/>
    </row>
    <row r="752" spans="8:15" ht="15.75" customHeight="1" x14ac:dyDescent="0.35">
      <c r="H752" s="32"/>
      <c r="I752" s="32"/>
      <c r="J752" s="32"/>
      <c r="K752" s="32"/>
      <c r="L752" s="32"/>
      <c r="M752" s="32"/>
      <c r="N752" s="32"/>
      <c r="O752" s="32"/>
    </row>
    <row r="753" spans="8:15" ht="15.75" customHeight="1" x14ac:dyDescent="0.35">
      <c r="H753" s="32"/>
      <c r="I753" s="32"/>
      <c r="J753" s="32"/>
      <c r="K753" s="32"/>
      <c r="L753" s="32"/>
      <c r="M753" s="32"/>
      <c r="N753" s="32"/>
      <c r="O753" s="32"/>
    </row>
    <row r="754" spans="8:15" ht="15.75" customHeight="1" x14ac:dyDescent="0.35">
      <c r="H754" s="32"/>
      <c r="I754" s="32"/>
      <c r="J754" s="32"/>
      <c r="K754" s="32"/>
      <c r="L754" s="32"/>
      <c r="M754" s="32"/>
      <c r="N754" s="32"/>
      <c r="O754" s="32"/>
    </row>
    <row r="755" spans="8:15" ht="15.75" customHeight="1" x14ac:dyDescent="0.35">
      <c r="H755" s="32"/>
      <c r="I755" s="32"/>
      <c r="J755" s="32"/>
      <c r="K755" s="32"/>
      <c r="L755" s="32"/>
      <c r="M755" s="32"/>
      <c r="N755" s="32"/>
      <c r="O755" s="32"/>
    </row>
    <row r="756" spans="8:15" ht="15.75" customHeight="1" x14ac:dyDescent="0.35">
      <c r="H756" s="32"/>
      <c r="I756" s="32"/>
      <c r="J756" s="32"/>
      <c r="K756" s="32"/>
      <c r="L756" s="32"/>
      <c r="M756" s="32"/>
      <c r="N756" s="32"/>
      <c r="O756" s="32"/>
    </row>
    <row r="757" spans="8:15" ht="15.75" customHeight="1" x14ac:dyDescent="0.35">
      <c r="H757" s="32"/>
      <c r="I757" s="32"/>
      <c r="J757" s="32"/>
      <c r="K757" s="32"/>
      <c r="L757" s="32"/>
      <c r="M757" s="32"/>
      <c r="N757" s="32"/>
      <c r="O757" s="32"/>
    </row>
    <row r="758" spans="8:15" ht="15.75" customHeight="1" x14ac:dyDescent="0.35">
      <c r="H758" s="32"/>
      <c r="I758" s="32"/>
      <c r="J758" s="32"/>
      <c r="K758" s="32"/>
      <c r="L758" s="32"/>
      <c r="M758" s="32"/>
      <c r="N758" s="32"/>
      <c r="O758" s="32"/>
    </row>
    <row r="759" spans="8:15" ht="15.75" customHeight="1" x14ac:dyDescent="0.35">
      <c r="H759" s="32"/>
      <c r="I759" s="32"/>
      <c r="J759" s="32"/>
      <c r="K759" s="32"/>
      <c r="L759" s="32"/>
      <c r="M759" s="32"/>
      <c r="N759" s="32"/>
      <c r="O759" s="32"/>
    </row>
    <row r="760" spans="8:15" ht="15.75" customHeight="1" x14ac:dyDescent="0.35">
      <c r="H760" s="32"/>
      <c r="I760" s="32"/>
      <c r="J760" s="32"/>
      <c r="K760" s="32"/>
      <c r="L760" s="32"/>
      <c r="M760" s="32"/>
      <c r="N760" s="32"/>
      <c r="O760" s="32"/>
    </row>
    <row r="761" spans="8:15" ht="15.75" customHeight="1" x14ac:dyDescent="0.35">
      <c r="H761" s="32"/>
      <c r="I761" s="32"/>
      <c r="J761" s="32"/>
      <c r="K761" s="32"/>
      <c r="L761" s="32"/>
      <c r="M761" s="32"/>
      <c r="N761" s="32"/>
      <c r="O761" s="32"/>
    </row>
    <row r="762" spans="8:15" ht="15.75" customHeight="1" x14ac:dyDescent="0.35">
      <c r="H762" s="32"/>
      <c r="I762" s="32"/>
      <c r="J762" s="32"/>
      <c r="K762" s="32"/>
      <c r="L762" s="32"/>
      <c r="M762" s="32"/>
      <c r="N762" s="32"/>
      <c r="O762" s="32"/>
    </row>
    <row r="763" spans="8:15" ht="15.75" customHeight="1" x14ac:dyDescent="0.35">
      <c r="H763" s="32"/>
      <c r="I763" s="32"/>
      <c r="J763" s="32"/>
      <c r="K763" s="32"/>
      <c r="L763" s="32"/>
      <c r="M763" s="32"/>
      <c r="N763" s="32"/>
      <c r="O763" s="32"/>
    </row>
    <row r="764" spans="8:15" ht="15.75" customHeight="1" x14ac:dyDescent="0.35">
      <c r="H764" s="32"/>
      <c r="I764" s="32"/>
      <c r="J764" s="32"/>
      <c r="K764" s="32"/>
      <c r="L764" s="32"/>
      <c r="M764" s="32"/>
      <c r="N764" s="32"/>
      <c r="O764" s="32"/>
    </row>
    <row r="765" spans="8:15" ht="15.75" customHeight="1" x14ac:dyDescent="0.35">
      <c r="H765" s="32"/>
      <c r="I765" s="32"/>
      <c r="J765" s="32"/>
      <c r="K765" s="32"/>
      <c r="L765" s="32"/>
      <c r="M765" s="32"/>
      <c r="N765" s="32"/>
      <c r="O765" s="32"/>
    </row>
    <row r="766" spans="8:15" ht="15.75" customHeight="1" x14ac:dyDescent="0.35">
      <c r="H766" s="32"/>
      <c r="I766" s="32"/>
      <c r="J766" s="32"/>
      <c r="K766" s="32"/>
      <c r="L766" s="32"/>
      <c r="M766" s="32"/>
      <c r="N766" s="32"/>
      <c r="O766" s="32"/>
    </row>
    <row r="767" spans="8:15" ht="15.75" customHeight="1" x14ac:dyDescent="0.35">
      <c r="H767" s="32"/>
      <c r="I767" s="32"/>
      <c r="J767" s="32"/>
      <c r="K767" s="32"/>
      <c r="L767" s="32"/>
      <c r="M767" s="32"/>
      <c r="N767" s="32"/>
      <c r="O767" s="32"/>
    </row>
    <row r="768" spans="8:15" ht="15.75" customHeight="1" x14ac:dyDescent="0.35">
      <c r="H768" s="32"/>
      <c r="I768" s="32"/>
      <c r="J768" s="32"/>
      <c r="K768" s="32"/>
      <c r="L768" s="32"/>
      <c r="M768" s="32"/>
      <c r="N768" s="32"/>
      <c r="O768" s="32"/>
    </row>
    <row r="769" spans="8:15" ht="15.75" customHeight="1" x14ac:dyDescent="0.35">
      <c r="H769" s="32"/>
      <c r="I769" s="32"/>
      <c r="J769" s="32"/>
      <c r="K769" s="32"/>
      <c r="L769" s="32"/>
      <c r="M769" s="32"/>
      <c r="N769" s="32"/>
      <c r="O769" s="32"/>
    </row>
    <row r="770" spans="8:15" ht="15.75" customHeight="1" x14ac:dyDescent="0.35">
      <c r="H770" s="32"/>
      <c r="I770" s="32"/>
      <c r="J770" s="32"/>
      <c r="K770" s="32"/>
      <c r="L770" s="32"/>
      <c r="M770" s="32"/>
      <c r="N770" s="32"/>
      <c r="O770" s="32"/>
    </row>
    <row r="771" spans="8:15" ht="15.75" customHeight="1" x14ac:dyDescent="0.35">
      <c r="H771" s="32"/>
      <c r="I771" s="32"/>
      <c r="J771" s="32"/>
      <c r="K771" s="32"/>
      <c r="L771" s="32"/>
      <c r="M771" s="32"/>
      <c r="N771" s="32"/>
      <c r="O771" s="32"/>
    </row>
    <row r="772" spans="8:15" ht="15.75" customHeight="1" x14ac:dyDescent="0.35">
      <c r="H772" s="32"/>
      <c r="I772" s="32"/>
      <c r="J772" s="32"/>
      <c r="K772" s="32"/>
      <c r="L772" s="32"/>
      <c r="M772" s="32"/>
      <c r="N772" s="32"/>
      <c r="O772" s="32"/>
    </row>
    <row r="773" spans="8:15" ht="15.75" customHeight="1" x14ac:dyDescent="0.35">
      <c r="H773" s="32"/>
      <c r="I773" s="32"/>
      <c r="J773" s="32"/>
      <c r="K773" s="32"/>
      <c r="L773" s="32"/>
      <c r="M773" s="32"/>
      <c r="N773" s="32"/>
      <c r="O773" s="32"/>
    </row>
    <row r="774" spans="8:15" ht="15.75" customHeight="1" x14ac:dyDescent="0.35">
      <c r="H774" s="32"/>
      <c r="I774" s="32"/>
      <c r="J774" s="32"/>
      <c r="K774" s="32"/>
      <c r="L774" s="32"/>
      <c r="M774" s="32"/>
      <c r="N774" s="32"/>
      <c r="O774" s="32"/>
    </row>
    <row r="775" spans="8:15" ht="15.75" customHeight="1" x14ac:dyDescent="0.35">
      <c r="H775" s="32"/>
      <c r="I775" s="32"/>
      <c r="J775" s="32"/>
      <c r="K775" s="32"/>
      <c r="L775" s="32"/>
      <c r="M775" s="32"/>
      <c r="N775" s="32"/>
      <c r="O775" s="32"/>
    </row>
    <row r="776" spans="8:15" ht="15.75" customHeight="1" x14ac:dyDescent="0.35">
      <c r="H776" s="32"/>
      <c r="I776" s="32"/>
      <c r="J776" s="32"/>
      <c r="K776" s="32"/>
      <c r="L776" s="32"/>
      <c r="M776" s="32"/>
      <c r="N776" s="32"/>
      <c r="O776" s="32"/>
    </row>
    <row r="777" spans="8:15" ht="15.75" customHeight="1" x14ac:dyDescent="0.35">
      <c r="H777" s="32"/>
      <c r="I777" s="32"/>
      <c r="J777" s="32"/>
      <c r="K777" s="32"/>
      <c r="L777" s="32"/>
      <c r="M777" s="32"/>
      <c r="N777" s="32"/>
      <c r="O777" s="32"/>
    </row>
    <row r="778" spans="8:15" ht="15.75" customHeight="1" x14ac:dyDescent="0.35">
      <c r="H778" s="32"/>
      <c r="I778" s="32"/>
      <c r="J778" s="32"/>
      <c r="K778" s="32"/>
      <c r="L778" s="32"/>
      <c r="M778" s="32"/>
      <c r="N778" s="32"/>
      <c r="O778" s="32"/>
    </row>
    <row r="779" spans="8:15" ht="15.75" customHeight="1" x14ac:dyDescent="0.35">
      <c r="H779" s="32"/>
      <c r="I779" s="32"/>
      <c r="J779" s="32"/>
      <c r="K779" s="32"/>
      <c r="L779" s="32"/>
      <c r="M779" s="32"/>
      <c r="N779" s="32"/>
      <c r="O779" s="32"/>
    </row>
    <row r="780" spans="8:15" ht="15.75" customHeight="1" x14ac:dyDescent="0.35">
      <c r="H780" s="32"/>
      <c r="I780" s="32"/>
      <c r="J780" s="32"/>
      <c r="K780" s="32"/>
      <c r="L780" s="32"/>
      <c r="M780" s="32"/>
      <c r="N780" s="32"/>
      <c r="O780" s="32"/>
    </row>
    <row r="781" spans="8:15" ht="15.75" customHeight="1" x14ac:dyDescent="0.35">
      <c r="H781" s="32"/>
      <c r="I781" s="32"/>
      <c r="J781" s="32"/>
      <c r="K781" s="32"/>
      <c r="L781" s="32"/>
      <c r="M781" s="32"/>
      <c r="N781" s="32"/>
      <c r="O781" s="32"/>
    </row>
    <row r="782" spans="8:15" ht="15.75" customHeight="1" x14ac:dyDescent="0.35">
      <c r="H782" s="32"/>
      <c r="I782" s="32"/>
      <c r="J782" s="32"/>
      <c r="K782" s="32"/>
      <c r="L782" s="32"/>
      <c r="M782" s="32"/>
      <c r="N782" s="32"/>
      <c r="O782" s="32"/>
    </row>
    <row r="783" spans="8:15" ht="15.75" customHeight="1" x14ac:dyDescent="0.35">
      <c r="H783" s="32"/>
      <c r="I783" s="32"/>
      <c r="J783" s="32"/>
      <c r="K783" s="32"/>
      <c r="L783" s="32"/>
      <c r="M783" s="32"/>
      <c r="N783" s="32"/>
      <c r="O783" s="32"/>
    </row>
    <row r="784" spans="8:15" ht="15.75" customHeight="1" x14ac:dyDescent="0.35">
      <c r="H784" s="32"/>
      <c r="I784" s="32"/>
      <c r="J784" s="32"/>
      <c r="K784" s="32"/>
      <c r="L784" s="32"/>
      <c r="M784" s="32"/>
      <c r="N784" s="32"/>
      <c r="O784" s="32"/>
    </row>
    <row r="785" spans="8:15" ht="15.75" customHeight="1" x14ac:dyDescent="0.35">
      <c r="H785" s="32"/>
      <c r="I785" s="32"/>
      <c r="J785" s="32"/>
      <c r="K785" s="32"/>
      <c r="L785" s="32"/>
      <c r="M785" s="32"/>
      <c r="N785" s="32"/>
      <c r="O785" s="32"/>
    </row>
    <row r="786" spans="8:15" ht="15.75" customHeight="1" x14ac:dyDescent="0.35">
      <c r="H786" s="32"/>
      <c r="I786" s="32"/>
      <c r="J786" s="32"/>
      <c r="K786" s="32"/>
      <c r="L786" s="32"/>
      <c r="M786" s="32"/>
      <c r="N786" s="32"/>
      <c r="O786" s="32"/>
    </row>
    <row r="787" spans="8:15" ht="15.75" customHeight="1" x14ac:dyDescent="0.35">
      <c r="H787" s="32"/>
      <c r="I787" s="32"/>
      <c r="J787" s="32"/>
      <c r="K787" s="32"/>
      <c r="L787" s="32"/>
      <c r="M787" s="32"/>
      <c r="N787" s="32"/>
      <c r="O787" s="32"/>
    </row>
    <row r="788" spans="8:15" ht="15.75" customHeight="1" x14ac:dyDescent="0.35">
      <c r="H788" s="32"/>
      <c r="I788" s="32"/>
      <c r="J788" s="32"/>
      <c r="K788" s="32"/>
      <c r="L788" s="32"/>
      <c r="M788" s="32"/>
      <c r="N788" s="32"/>
      <c r="O788" s="32"/>
    </row>
    <row r="789" spans="8:15" ht="15.75" customHeight="1" x14ac:dyDescent="0.35">
      <c r="H789" s="32"/>
      <c r="I789" s="32"/>
      <c r="J789" s="32"/>
      <c r="K789" s="32"/>
      <c r="L789" s="32"/>
      <c r="M789" s="32"/>
      <c r="N789" s="32"/>
      <c r="O789" s="32"/>
    </row>
    <row r="790" spans="8:15" ht="15.75" customHeight="1" x14ac:dyDescent="0.35">
      <c r="H790" s="32"/>
      <c r="I790" s="32"/>
      <c r="J790" s="32"/>
      <c r="K790" s="32"/>
      <c r="L790" s="32"/>
      <c r="M790" s="32"/>
      <c r="N790" s="32"/>
      <c r="O790" s="32"/>
    </row>
    <row r="791" spans="8:15" ht="15.75" customHeight="1" x14ac:dyDescent="0.35">
      <c r="H791" s="32"/>
      <c r="I791" s="32"/>
      <c r="J791" s="32"/>
      <c r="K791" s="32"/>
      <c r="L791" s="32"/>
      <c r="M791" s="32"/>
      <c r="N791" s="32"/>
      <c r="O791" s="32"/>
    </row>
    <row r="792" spans="8:15" ht="15.75" customHeight="1" x14ac:dyDescent="0.35">
      <c r="H792" s="32"/>
      <c r="I792" s="32"/>
      <c r="J792" s="32"/>
      <c r="K792" s="32"/>
      <c r="L792" s="32"/>
      <c r="M792" s="32"/>
      <c r="N792" s="32"/>
      <c r="O792" s="32"/>
    </row>
    <row r="793" spans="8:15" ht="15.75" customHeight="1" x14ac:dyDescent="0.35">
      <c r="H793" s="32"/>
      <c r="I793" s="32"/>
      <c r="J793" s="32"/>
      <c r="K793" s="32"/>
      <c r="L793" s="32"/>
      <c r="M793" s="32"/>
      <c r="N793" s="32"/>
      <c r="O793" s="32"/>
    </row>
    <row r="794" spans="8:15" ht="15.75" customHeight="1" x14ac:dyDescent="0.35">
      <c r="H794" s="32"/>
      <c r="I794" s="32"/>
      <c r="J794" s="32"/>
      <c r="K794" s="32"/>
      <c r="L794" s="32"/>
      <c r="M794" s="32"/>
      <c r="N794" s="32"/>
      <c r="O794" s="32"/>
    </row>
    <row r="795" spans="8:15" ht="15.75" customHeight="1" x14ac:dyDescent="0.35">
      <c r="H795" s="32"/>
      <c r="I795" s="32"/>
      <c r="J795" s="32"/>
      <c r="K795" s="32"/>
      <c r="L795" s="32"/>
      <c r="M795" s="32"/>
      <c r="N795" s="32"/>
      <c r="O795" s="32"/>
    </row>
    <row r="796" spans="8:15" ht="15.75" customHeight="1" x14ac:dyDescent="0.35">
      <c r="H796" s="32"/>
      <c r="I796" s="32"/>
      <c r="J796" s="32"/>
      <c r="K796" s="32"/>
      <c r="L796" s="32"/>
      <c r="M796" s="32"/>
      <c r="N796" s="32"/>
      <c r="O796" s="32"/>
    </row>
    <row r="797" spans="8:15" ht="15.75" customHeight="1" x14ac:dyDescent="0.35">
      <c r="H797" s="32"/>
      <c r="I797" s="32"/>
      <c r="J797" s="32"/>
      <c r="K797" s="32"/>
      <c r="L797" s="32"/>
      <c r="M797" s="32"/>
      <c r="N797" s="32"/>
      <c r="O797" s="32"/>
    </row>
    <row r="798" spans="8:15" ht="15.75" customHeight="1" x14ac:dyDescent="0.35">
      <c r="H798" s="32"/>
      <c r="I798" s="32"/>
      <c r="J798" s="32"/>
      <c r="K798" s="32"/>
      <c r="L798" s="32"/>
      <c r="M798" s="32"/>
      <c r="N798" s="32"/>
      <c r="O798" s="32"/>
    </row>
    <row r="799" spans="8:15" ht="15.75" customHeight="1" x14ac:dyDescent="0.35">
      <c r="H799" s="32"/>
      <c r="I799" s="32"/>
      <c r="J799" s="32"/>
      <c r="K799" s="32"/>
      <c r="L799" s="32"/>
      <c r="M799" s="32"/>
      <c r="N799" s="32"/>
      <c r="O799" s="32"/>
    </row>
    <row r="800" spans="8:15" ht="15.75" customHeight="1" x14ac:dyDescent="0.35">
      <c r="H800" s="32"/>
      <c r="I800" s="32"/>
      <c r="J800" s="32"/>
      <c r="K800" s="32"/>
      <c r="L800" s="32"/>
      <c r="M800" s="32"/>
      <c r="N800" s="32"/>
      <c r="O800" s="32"/>
    </row>
    <row r="801" spans="8:15" ht="15.75" customHeight="1" x14ac:dyDescent="0.35">
      <c r="H801" s="32"/>
      <c r="I801" s="32"/>
      <c r="J801" s="32"/>
      <c r="K801" s="32"/>
      <c r="L801" s="32"/>
      <c r="M801" s="32"/>
      <c r="N801" s="32"/>
      <c r="O801" s="32"/>
    </row>
    <row r="802" spans="8:15" ht="15.75" customHeight="1" x14ac:dyDescent="0.35">
      <c r="H802" s="32"/>
      <c r="I802" s="32"/>
      <c r="J802" s="32"/>
      <c r="K802" s="32"/>
      <c r="L802" s="32"/>
      <c r="M802" s="32"/>
      <c r="N802" s="32"/>
      <c r="O802" s="32"/>
    </row>
    <row r="803" spans="8:15" ht="15.75" customHeight="1" x14ac:dyDescent="0.35">
      <c r="H803" s="32"/>
      <c r="I803" s="32"/>
      <c r="J803" s="32"/>
      <c r="K803" s="32"/>
      <c r="L803" s="32"/>
      <c r="M803" s="32"/>
      <c r="N803" s="32"/>
      <c r="O803" s="32"/>
    </row>
    <row r="804" spans="8:15" ht="15.75" customHeight="1" x14ac:dyDescent="0.35">
      <c r="H804" s="32"/>
      <c r="I804" s="32"/>
      <c r="J804" s="32"/>
      <c r="K804" s="32"/>
      <c r="L804" s="32"/>
      <c r="M804" s="32"/>
      <c r="N804" s="32"/>
      <c r="O804" s="32"/>
    </row>
    <row r="805" spans="8:15" ht="15.75" customHeight="1" x14ac:dyDescent="0.35">
      <c r="H805" s="32"/>
      <c r="I805" s="32"/>
      <c r="J805" s="32"/>
      <c r="K805" s="32"/>
      <c r="L805" s="32"/>
      <c r="M805" s="32"/>
      <c r="N805" s="32"/>
      <c r="O805" s="32"/>
    </row>
    <row r="806" spans="8:15" ht="15.75" customHeight="1" x14ac:dyDescent="0.35">
      <c r="H806" s="32"/>
      <c r="I806" s="32"/>
      <c r="J806" s="32"/>
      <c r="K806" s="32"/>
      <c r="L806" s="32"/>
      <c r="M806" s="32"/>
      <c r="N806" s="32"/>
      <c r="O806" s="32"/>
    </row>
    <row r="807" spans="8:15" ht="15.75" customHeight="1" x14ac:dyDescent="0.35">
      <c r="H807" s="32"/>
      <c r="I807" s="32"/>
      <c r="J807" s="32"/>
      <c r="K807" s="32"/>
      <c r="L807" s="32"/>
      <c r="M807" s="32"/>
      <c r="N807" s="32"/>
      <c r="O807" s="32"/>
    </row>
    <row r="808" spans="8:15" ht="15.75" customHeight="1" x14ac:dyDescent="0.35">
      <c r="H808" s="32"/>
      <c r="I808" s="32"/>
      <c r="J808" s="32"/>
      <c r="K808" s="32"/>
      <c r="L808" s="32"/>
      <c r="M808" s="32"/>
      <c r="N808" s="32"/>
      <c r="O808" s="32"/>
    </row>
    <row r="809" spans="8:15" ht="15.75" customHeight="1" x14ac:dyDescent="0.35">
      <c r="H809" s="32"/>
      <c r="I809" s="32"/>
      <c r="J809" s="32"/>
      <c r="K809" s="32"/>
      <c r="L809" s="32"/>
      <c r="M809" s="32"/>
      <c r="N809" s="32"/>
      <c r="O809" s="32"/>
    </row>
    <row r="810" spans="8:15" ht="15.75" customHeight="1" x14ac:dyDescent="0.35">
      <c r="H810" s="32"/>
      <c r="I810" s="32"/>
      <c r="J810" s="32"/>
      <c r="K810" s="32"/>
      <c r="L810" s="32"/>
      <c r="M810" s="32"/>
      <c r="N810" s="32"/>
      <c r="O810" s="32"/>
    </row>
    <row r="811" spans="8:15" ht="15.75" customHeight="1" x14ac:dyDescent="0.35">
      <c r="H811" s="32"/>
      <c r="I811" s="32"/>
      <c r="J811" s="32"/>
      <c r="K811" s="32"/>
      <c r="L811" s="32"/>
      <c r="M811" s="32"/>
      <c r="N811" s="32"/>
      <c r="O811" s="32"/>
    </row>
    <row r="812" spans="8:15" ht="15.75" customHeight="1" x14ac:dyDescent="0.35">
      <c r="H812" s="32"/>
      <c r="I812" s="32"/>
      <c r="J812" s="32"/>
      <c r="K812" s="32"/>
      <c r="L812" s="32"/>
      <c r="M812" s="32"/>
      <c r="N812" s="32"/>
      <c r="O812" s="32"/>
    </row>
    <row r="813" spans="8:15" ht="15.75" customHeight="1" x14ac:dyDescent="0.35">
      <c r="H813" s="32"/>
      <c r="I813" s="32"/>
      <c r="J813" s="32"/>
      <c r="K813" s="32"/>
      <c r="L813" s="32"/>
      <c r="M813" s="32"/>
      <c r="N813" s="32"/>
      <c r="O813" s="32"/>
    </row>
    <row r="814" spans="8:15" ht="15.75" customHeight="1" x14ac:dyDescent="0.35">
      <c r="H814" s="32"/>
      <c r="I814" s="32"/>
      <c r="J814" s="32"/>
      <c r="K814" s="32"/>
      <c r="L814" s="32"/>
      <c r="M814" s="32"/>
      <c r="N814" s="32"/>
      <c r="O814" s="32"/>
    </row>
    <row r="815" spans="8:15" ht="15.75" customHeight="1" x14ac:dyDescent="0.35">
      <c r="H815" s="32"/>
      <c r="I815" s="32"/>
      <c r="J815" s="32"/>
      <c r="K815" s="32"/>
      <c r="L815" s="32"/>
      <c r="M815" s="32"/>
      <c r="N815" s="32"/>
      <c r="O815" s="32"/>
    </row>
    <row r="816" spans="8:15" ht="15.75" customHeight="1" x14ac:dyDescent="0.35">
      <c r="H816" s="32"/>
      <c r="I816" s="32"/>
      <c r="J816" s="32"/>
      <c r="K816" s="32"/>
      <c r="L816" s="32"/>
      <c r="M816" s="32"/>
      <c r="N816" s="32"/>
      <c r="O816" s="32"/>
    </row>
    <row r="817" spans="8:15" ht="15.75" customHeight="1" x14ac:dyDescent="0.35">
      <c r="H817" s="32"/>
      <c r="I817" s="32"/>
      <c r="J817" s="32"/>
      <c r="K817" s="32"/>
      <c r="L817" s="32"/>
      <c r="M817" s="32"/>
      <c r="N817" s="32"/>
      <c r="O817" s="32"/>
    </row>
    <row r="818" spans="8:15" ht="15.75" customHeight="1" x14ac:dyDescent="0.35">
      <c r="H818" s="32"/>
      <c r="I818" s="32"/>
      <c r="J818" s="32"/>
      <c r="K818" s="32"/>
      <c r="L818" s="32"/>
      <c r="M818" s="32"/>
      <c r="N818" s="32"/>
      <c r="O818" s="32"/>
    </row>
    <row r="819" spans="8:15" ht="15.75" customHeight="1" x14ac:dyDescent="0.35">
      <c r="H819" s="32"/>
      <c r="I819" s="32"/>
      <c r="J819" s="32"/>
      <c r="K819" s="32"/>
      <c r="L819" s="32"/>
      <c r="M819" s="32"/>
      <c r="N819" s="32"/>
      <c r="O819" s="32"/>
    </row>
    <row r="820" spans="8:15" ht="15.75" customHeight="1" x14ac:dyDescent="0.35">
      <c r="H820" s="32"/>
      <c r="I820" s="32"/>
      <c r="J820" s="32"/>
      <c r="K820" s="32"/>
      <c r="L820" s="32"/>
      <c r="M820" s="32"/>
      <c r="N820" s="32"/>
      <c r="O820" s="32"/>
    </row>
    <row r="821" spans="8:15" ht="15.75" customHeight="1" x14ac:dyDescent="0.35">
      <c r="H821" s="32"/>
      <c r="I821" s="32"/>
      <c r="J821" s="32"/>
      <c r="K821" s="32"/>
      <c r="L821" s="32"/>
      <c r="M821" s="32"/>
      <c r="N821" s="32"/>
      <c r="O821" s="32"/>
    </row>
    <row r="822" spans="8:15" ht="15.75" customHeight="1" x14ac:dyDescent="0.35">
      <c r="H822" s="32"/>
      <c r="I822" s="32"/>
      <c r="J822" s="32"/>
      <c r="K822" s="32"/>
      <c r="L822" s="32"/>
      <c r="M822" s="32"/>
      <c r="N822" s="32"/>
      <c r="O822" s="32"/>
    </row>
    <row r="823" spans="8:15" ht="15.75" customHeight="1" x14ac:dyDescent="0.35">
      <c r="H823" s="32"/>
      <c r="I823" s="32"/>
      <c r="J823" s="32"/>
      <c r="K823" s="32"/>
      <c r="L823" s="32"/>
      <c r="M823" s="32"/>
      <c r="N823" s="32"/>
      <c r="O823" s="32"/>
    </row>
    <row r="824" spans="8:15" ht="15.75" customHeight="1" x14ac:dyDescent="0.35">
      <c r="H824" s="32"/>
      <c r="I824" s="32"/>
      <c r="J824" s="32"/>
      <c r="K824" s="32"/>
      <c r="L824" s="32"/>
      <c r="M824" s="32"/>
      <c r="N824" s="32"/>
      <c r="O824" s="32"/>
    </row>
    <row r="825" spans="8:15" ht="15.75" customHeight="1" x14ac:dyDescent="0.35">
      <c r="H825" s="32"/>
      <c r="I825" s="32"/>
      <c r="J825" s="32"/>
      <c r="K825" s="32"/>
      <c r="L825" s="32"/>
      <c r="M825" s="32"/>
      <c r="N825" s="32"/>
      <c r="O825" s="32"/>
    </row>
    <row r="826" spans="8:15" ht="15.75" customHeight="1" x14ac:dyDescent="0.35">
      <c r="H826" s="32"/>
      <c r="I826" s="32"/>
      <c r="J826" s="32"/>
      <c r="K826" s="32"/>
      <c r="L826" s="32"/>
      <c r="M826" s="32"/>
      <c r="N826" s="32"/>
      <c r="O826" s="32"/>
    </row>
    <row r="827" spans="8:15" ht="15.75" customHeight="1" x14ac:dyDescent="0.35">
      <c r="H827" s="32"/>
      <c r="I827" s="32"/>
      <c r="J827" s="32"/>
      <c r="K827" s="32"/>
      <c r="L827" s="32"/>
      <c r="M827" s="32"/>
      <c r="N827" s="32"/>
      <c r="O827" s="32"/>
    </row>
    <row r="828" spans="8:15" ht="15.75" customHeight="1" x14ac:dyDescent="0.35">
      <c r="H828" s="32"/>
      <c r="I828" s="32"/>
      <c r="J828" s="32"/>
      <c r="K828" s="32"/>
      <c r="L828" s="32"/>
      <c r="M828" s="32"/>
      <c r="N828" s="32"/>
      <c r="O828" s="32"/>
    </row>
    <row r="829" spans="8:15" ht="15.75" customHeight="1" x14ac:dyDescent="0.35">
      <c r="H829" s="32"/>
      <c r="I829" s="32"/>
      <c r="J829" s="32"/>
      <c r="K829" s="32"/>
      <c r="L829" s="32"/>
      <c r="M829" s="32"/>
      <c r="N829" s="32"/>
      <c r="O829" s="32"/>
    </row>
    <row r="830" spans="8:15" ht="15.75" customHeight="1" x14ac:dyDescent="0.35">
      <c r="H830" s="32"/>
      <c r="I830" s="32"/>
      <c r="J830" s="32"/>
      <c r="K830" s="32"/>
      <c r="L830" s="32"/>
      <c r="M830" s="32"/>
      <c r="N830" s="32"/>
      <c r="O830" s="32"/>
    </row>
    <row r="831" spans="8:15" ht="15.75" customHeight="1" x14ac:dyDescent="0.35">
      <c r="H831" s="32"/>
      <c r="I831" s="32"/>
      <c r="J831" s="32"/>
      <c r="K831" s="32"/>
      <c r="L831" s="32"/>
      <c r="M831" s="32"/>
      <c r="N831" s="32"/>
      <c r="O831" s="32"/>
    </row>
    <row r="832" spans="8:15" ht="15.75" customHeight="1" x14ac:dyDescent="0.35">
      <c r="H832" s="32"/>
      <c r="I832" s="32"/>
      <c r="J832" s="32"/>
      <c r="K832" s="32"/>
      <c r="L832" s="32"/>
      <c r="M832" s="32"/>
      <c r="N832" s="32"/>
      <c r="O832" s="32"/>
    </row>
    <row r="833" spans="8:15" ht="15.75" customHeight="1" x14ac:dyDescent="0.35">
      <c r="H833" s="32"/>
      <c r="I833" s="32"/>
      <c r="J833" s="32"/>
      <c r="K833" s="32"/>
      <c r="L833" s="32"/>
      <c r="M833" s="32"/>
      <c r="N833" s="32"/>
      <c r="O833" s="32"/>
    </row>
    <row r="834" spans="8:15" ht="15.75" customHeight="1" x14ac:dyDescent="0.35">
      <c r="H834" s="32"/>
      <c r="I834" s="32"/>
      <c r="J834" s="32"/>
      <c r="K834" s="32"/>
      <c r="L834" s="32"/>
      <c r="M834" s="32"/>
      <c r="N834" s="32"/>
      <c r="O834" s="32"/>
    </row>
    <row r="835" spans="8:15" ht="15.75" customHeight="1" x14ac:dyDescent="0.35">
      <c r="H835" s="32"/>
      <c r="I835" s="32"/>
      <c r="J835" s="32"/>
      <c r="K835" s="32"/>
      <c r="L835" s="32"/>
      <c r="M835" s="32"/>
      <c r="N835" s="32"/>
      <c r="O835" s="32"/>
    </row>
    <row r="836" spans="8:15" ht="15.75" customHeight="1" x14ac:dyDescent="0.35">
      <c r="H836" s="32"/>
      <c r="I836" s="32"/>
      <c r="J836" s="32"/>
      <c r="K836" s="32"/>
      <c r="L836" s="32"/>
      <c r="M836" s="32"/>
      <c r="N836" s="32"/>
      <c r="O836" s="32"/>
    </row>
    <row r="837" spans="8:15" ht="15.75" customHeight="1" x14ac:dyDescent="0.35">
      <c r="H837" s="32"/>
      <c r="I837" s="32"/>
      <c r="J837" s="32"/>
      <c r="K837" s="32"/>
      <c r="L837" s="32"/>
      <c r="M837" s="32"/>
      <c r="N837" s="32"/>
      <c r="O837" s="32"/>
    </row>
    <row r="838" spans="8:15" ht="15.75" customHeight="1" x14ac:dyDescent="0.35">
      <c r="H838" s="32"/>
      <c r="I838" s="32"/>
      <c r="J838" s="32"/>
      <c r="K838" s="32"/>
      <c r="L838" s="32"/>
      <c r="M838" s="32"/>
      <c r="N838" s="32"/>
      <c r="O838" s="32"/>
    </row>
    <row r="839" spans="8:15" ht="15.75" customHeight="1" x14ac:dyDescent="0.35">
      <c r="H839" s="32"/>
      <c r="I839" s="32"/>
      <c r="J839" s="32"/>
      <c r="K839" s="32"/>
      <c r="L839" s="32"/>
      <c r="M839" s="32"/>
      <c r="N839" s="32"/>
      <c r="O839" s="32"/>
    </row>
    <row r="840" spans="8:15" ht="15.75" customHeight="1" x14ac:dyDescent="0.35">
      <c r="H840" s="32"/>
      <c r="I840" s="32"/>
      <c r="J840" s="32"/>
      <c r="K840" s="32"/>
      <c r="L840" s="32"/>
      <c r="M840" s="32"/>
      <c r="N840" s="32"/>
      <c r="O840" s="32"/>
    </row>
    <row r="841" spans="8:15" ht="15.75" customHeight="1" x14ac:dyDescent="0.35">
      <c r="H841" s="32"/>
      <c r="I841" s="32"/>
      <c r="J841" s="32"/>
      <c r="K841" s="32"/>
      <c r="L841" s="32"/>
      <c r="M841" s="32"/>
      <c r="N841" s="32"/>
      <c r="O841" s="32"/>
    </row>
    <row r="842" spans="8:15" ht="15.75" customHeight="1" x14ac:dyDescent="0.35">
      <c r="H842" s="32"/>
      <c r="I842" s="32"/>
      <c r="J842" s="32"/>
      <c r="K842" s="32"/>
      <c r="L842" s="32"/>
      <c r="M842" s="32"/>
      <c r="N842" s="32"/>
      <c r="O842" s="32"/>
    </row>
    <row r="843" spans="8:15" ht="15.75" customHeight="1" x14ac:dyDescent="0.35">
      <c r="H843" s="32"/>
      <c r="I843" s="32"/>
      <c r="J843" s="32"/>
      <c r="K843" s="32"/>
      <c r="L843" s="32"/>
      <c r="M843" s="32"/>
      <c r="N843" s="32"/>
      <c r="O843" s="32"/>
    </row>
    <row r="844" spans="8:15" ht="15.75" customHeight="1" x14ac:dyDescent="0.35">
      <c r="H844" s="32"/>
      <c r="I844" s="32"/>
      <c r="J844" s="32"/>
      <c r="K844" s="32"/>
      <c r="L844" s="32"/>
      <c r="M844" s="32"/>
      <c r="N844" s="32"/>
      <c r="O844" s="32"/>
    </row>
    <row r="845" spans="8:15" ht="15.75" customHeight="1" x14ac:dyDescent="0.35">
      <c r="H845" s="32"/>
      <c r="I845" s="32"/>
      <c r="J845" s="32"/>
      <c r="K845" s="32"/>
      <c r="L845" s="32"/>
      <c r="M845" s="32"/>
      <c r="N845" s="32"/>
      <c r="O845" s="32"/>
    </row>
    <row r="846" spans="8:15" ht="15.75" customHeight="1" x14ac:dyDescent="0.35">
      <c r="H846" s="32"/>
      <c r="I846" s="32"/>
      <c r="J846" s="32"/>
      <c r="K846" s="32"/>
      <c r="L846" s="32"/>
      <c r="M846" s="32"/>
      <c r="N846" s="32"/>
      <c r="O846" s="32"/>
    </row>
    <row r="847" spans="8:15" ht="15.75" customHeight="1" x14ac:dyDescent="0.35">
      <c r="H847" s="32"/>
      <c r="I847" s="32"/>
      <c r="J847" s="32"/>
      <c r="K847" s="32"/>
      <c r="L847" s="32"/>
      <c r="M847" s="32"/>
      <c r="N847" s="32"/>
      <c r="O847" s="32"/>
    </row>
    <row r="848" spans="8:15" ht="15.75" customHeight="1" x14ac:dyDescent="0.35">
      <c r="H848" s="32"/>
      <c r="I848" s="32"/>
      <c r="J848" s="32"/>
      <c r="K848" s="32"/>
      <c r="L848" s="32"/>
      <c r="M848" s="32"/>
      <c r="N848" s="32"/>
      <c r="O848" s="32"/>
    </row>
    <row r="849" spans="8:15" ht="15.75" customHeight="1" x14ac:dyDescent="0.35">
      <c r="H849" s="32"/>
      <c r="I849" s="32"/>
      <c r="J849" s="32"/>
      <c r="K849" s="32"/>
      <c r="L849" s="32"/>
      <c r="M849" s="32"/>
      <c r="N849" s="32"/>
      <c r="O849" s="32"/>
    </row>
    <row r="850" spans="8:15" ht="15.75" customHeight="1" x14ac:dyDescent="0.35">
      <c r="H850" s="32"/>
      <c r="I850" s="32"/>
      <c r="J850" s="32"/>
      <c r="K850" s="32"/>
      <c r="L850" s="32"/>
      <c r="M850" s="32"/>
      <c r="N850" s="32"/>
      <c r="O850" s="32"/>
    </row>
    <row r="851" spans="8:15" ht="15.75" customHeight="1" x14ac:dyDescent="0.35">
      <c r="H851" s="32"/>
      <c r="I851" s="32"/>
      <c r="J851" s="32"/>
      <c r="K851" s="32"/>
      <c r="L851" s="32"/>
      <c r="M851" s="32"/>
      <c r="N851" s="32"/>
      <c r="O851" s="32"/>
    </row>
    <row r="852" spans="8:15" ht="15.75" customHeight="1" x14ac:dyDescent="0.35">
      <c r="H852" s="32"/>
      <c r="I852" s="32"/>
      <c r="J852" s="32"/>
      <c r="K852" s="32"/>
      <c r="L852" s="32"/>
      <c r="M852" s="32"/>
      <c r="N852" s="32"/>
      <c r="O852" s="32"/>
    </row>
    <row r="853" spans="8:15" ht="15.75" customHeight="1" x14ac:dyDescent="0.35">
      <c r="H853" s="32"/>
      <c r="I853" s="32"/>
      <c r="J853" s="32"/>
      <c r="K853" s="32"/>
      <c r="L853" s="32"/>
      <c r="M853" s="32"/>
      <c r="N853" s="32"/>
      <c r="O853" s="32"/>
    </row>
    <row r="854" spans="8:15" ht="15.75" customHeight="1" x14ac:dyDescent="0.35">
      <c r="H854" s="32"/>
      <c r="I854" s="32"/>
      <c r="J854" s="32"/>
      <c r="K854" s="32"/>
      <c r="L854" s="32"/>
      <c r="M854" s="32"/>
      <c r="N854" s="32"/>
      <c r="O854" s="32"/>
    </row>
    <row r="855" spans="8:15" ht="15.75" customHeight="1" x14ac:dyDescent="0.35">
      <c r="H855" s="32"/>
      <c r="I855" s="32"/>
      <c r="J855" s="32"/>
      <c r="K855" s="32"/>
      <c r="L855" s="32"/>
      <c r="M855" s="32"/>
      <c r="N855" s="32"/>
      <c r="O855" s="32"/>
    </row>
    <row r="856" spans="8:15" ht="15.75" customHeight="1" x14ac:dyDescent="0.35">
      <c r="H856" s="32"/>
      <c r="I856" s="32"/>
      <c r="J856" s="32"/>
      <c r="K856" s="32"/>
      <c r="L856" s="32"/>
      <c r="M856" s="32"/>
      <c r="N856" s="32"/>
      <c r="O856" s="32"/>
    </row>
    <row r="857" spans="8:15" ht="15.75" customHeight="1" x14ac:dyDescent="0.35">
      <c r="H857" s="32"/>
      <c r="I857" s="32"/>
      <c r="J857" s="32"/>
      <c r="K857" s="32"/>
      <c r="L857" s="32"/>
      <c r="M857" s="32"/>
      <c r="N857" s="32"/>
      <c r="O857" s="32"/>
    </row>
    <row r="858" spans="8:15" ht="15.75" customHeight="1" x14ac:dyDescent="0.35">
      <c r="H858" s="32"/>
      <c r="I858" s="32"/>
      <c r="J858" s="32"/>
      <c r="K858" s="32"/>
      <c r="L858" s="32"/>
      <c r="M858" s="32"/>
      <c r="N858" s="32"/>
      <c r="O858" s="32"/>
    </row>
    <row r="859" spans="8:15" ht="15.75" customHeight="1" x14ac:dyDescent="0.35">
      <c r="H859" s="32"/>
      <c r="I859" s="32"/>
      <c r="J859" s="32"/>
      <c r="K859" s="32"/>
      <c r="L859" s="32"/>
      <c r="M859" s="32"/>
      <c r="N859" s="32"/>
      <c r="O859" s="32"/>
    </row>
    <row r="860" spans="8:15" ht="15.75" customHeight="1" x14ac:dyDescent="0.35">
      <c r="H860" s="32"/>
      <c r="I860" s="32"/>
      <c r="J860" s="32"/>
      <c r="K860" s="32"/>
      <c r="L860" s="32"/>
      <c r="M860" s="32"/>
      <c r="N860" s="32"/>
      <c r="O860" s="32"/>
    </row>
    <row r="861" spans="8:15" ht="15.75" customHeight="1" x14ac:dyDescent="0.35">
      <c r="H861" s="32"/>
      <c r="I861" s="32"/>
      <c r="J861" s="32"/>
      <c r="K861" s="32"/>
      <c r="L861" s="32"/>
      <c r="M861" s="32"/>
      <c r="N861" s="32"/>
      <c r="O861" s="32"/>
    </row>
    <row r="862" spans="8:15" ht="15.75" customHeight="1" x14ac:dyDescent="0.35">
      <c r="H862" s="32"/>
      <c r="I862" s="32"/>
      <c r="J862" s="32"/>
      <c r="K862" s="32"/>
      <c r="L862" s="32"/>
      <c r="M862" s="32"/>
      <c r="N862" s="32"/>
      <c r="O862" s="32"/>
    </row>
    <row r="863" spans="8:15" ht="15.75" customHeight="1" x14ac:dyDescent="0.35">
      <c r="H863" s="32"/>
      <c r="I863" s="32"/>
      <c r="J863" s="32"/>
      <c r="K863" s="32"/>
      <c r="L863" s="32"/>
      <c r="M863" s="32"/>
      <c r="N863" s="32"/>
      <c r="O863" s="32"/>
    </row>
    <row r="864" spans="8:15" ht="15.75" customHeight="1" x14ac:dyDescent="0.35">
      <c r="H864" s="32"/>
      <c r="I864" s="32"/>
      <c r="J864" s="32"/>
      <c r="K864" s="32"/>
      <c r="L864" s="32"/>
      <c r="M864" s="32"/>
      <c r="N864" s="32"/>
      <c r="O864" s="32"/>
    </row>
    <row r="865" spans="8:15" ht="15.75" customHeight="1" x14ac:dyDescent="0.35">
      <c r="H865" s="32"/>
      <c r="I865" s="32"/>
      <c r="J865" s="32"/>
      <c r="K865" s="32"/>
      <c r="L865" s="32"/>
      <c r="M865" s="32"/>
      <c r="N865" s="32"/>
      <c r="O865" s="32"/>
    </row>
    <row r="866" spans="8:15" ht="15.75" customHeight="1" x14ac:dyDescent="0.35">
      <c r="H866" s="32"/>
      <c r="I866" s="32"/>
      <c r="J866" s="32"/>
      <c r="K866" s="32"/>
      <c r="L866" s="32"/>
      <c r="M866" s="32"/>
      <c r="N866" s="32"/>
      <c r="O866" s="32"/>
    </row>
    <row r="867" spans="8:15" ht="15.75" customHeight="1" x14ac:dyDescent="0.35">
      <c r="H867" s="32"/>
      <c r="I867" s="32"/>
      <c r="J867" s="32"/>
      <c r="K867" s="32"/>
      <c r="L867" s="32"/>
      <c r="M867" s="32"/>
      <c r="N867" s="32"/>
      <c r="O867" s="32"/>
    </row>
    <row r="868" spans="8:15" ht="15.75" customHeight="1" x14ac:dyDescent="0.35">
      <c r="H868" s="32"/>
      <c r="I868" s="32"/>
      <c r="J868" s="32"/>
      <c r="K868" s="32"/>
      <c r="L868" s="32"/>
      <c r="M868" s="32"/>
      <c r="N868" s="32"/>
      <c r="O868" s="32"/>
    </row>
    <row r="869" spans="8:15" ht="15.75" customHeight="1" x14ac:dyDescent="0.35">
      <c r="H869" s="32"/>
      <c r="I869" s="32"/>
      <c r="J869" s="32"/>
      <c r="K869" s="32"/>
      <c r="L869" s="32"/>
      <c r="M869" s="32"/>
      <c r="N869" s="32"/>
      <c r="O869" s="32"/>
    </row>
    <row r="870" spans="8:15" ht="15.75" customHeight="1" x14ac:dyDescent="0.35">
      <c r="H870" s="32"/>
      <c r="I870" s="32"/>
      <c r="J870" s="32"/>
      <c r="K870" s="32"/>
      <c r="L870" s="32"/>
      <c r="M870" s="32"/>
      <c r="N870" s="32"/>
      <c r="O870" s="32"/>
    </row>
    <row r="871" spans="8:15" ht="15.75" customHeight="1" x14ac:dyDescent="0.35">
      <c r="H871" s="32"/>
      <c r="I871" s="32"/>
      <c r="J871" s="32"/>
      <c r="K871" s="32"/>
      <c r="L871" s="32"/>
      <c r="M871" s="32"/>
      <c r="N871" s="32"/>
      <c r="O871" s="32"/>
    </row>
    <row r="872" spans="8:15" ht="15.75" customHeight="1" x14ac:dyDescent="0.35">
      <c r="H872" s="32"/>
      <c r="I872" s="32"/>
      <c r="J872" s="32"/>
      <c r="K872" s="32"/>
      <c r="L872" s="32"/>
      <c r="M872" s="32"/>
      <c r="N872" s="32"/>
      <c r="O872" s="32"/>
    </row>
    <row r="873" spans="8:15" ht="15.75" customHeight="1" x14ac:dyDescent="0.35">
      <c r="H873" s="32"/>
      <c r="I873" s="32"/>
      <c r="J873" s="32"/>
      <c r="K873" s="32"/>
      <c r="L873" s="32"/>
      <c r="M873" s="32"/>
      <c r="N873" s="32"/>
      <c r="O873" s="32"/>
    </row>
    <row r="874" spans="8:15" ht="15.75" customHeight="1" x14ac:dyDescent="0.35">
      <c r="H874" s="32"/>
      <c r="I874" s="32"/>
      <c r="J874" s="32"/>
      <c r="K874" s="32"/>
      <c r="L874" s="32"/>
      <c r="M874" s="32"/>
      <c r="N874" s="32"/>
      <c r="O874" s="32"/>
    </row>
    <row r="875" spans="8:15" ht="15.75" customHeight="1" x14ac:dyDescent="0.35">
      <c r="H875" s="32"/>
      <c r="I875" s="32"/>
      <c r="J875" s="32"/>
      <c r="K875" s="32"/>
      <c r="L875" s="32"/>
      <c r="M875" s="32"/>
      <c r="N875" s="32"/>
      <c r="O875" s="32"/>
    </row>
    <row r="876" spans="8:15" ht="15.75" customHeight="1" x14ac:dyDescent="0.35">
      <c r="H876" s="32"/>
      <c r="I876" s="32"/>
      <c r="J876" s="32"/>
      <c r="K876" s="32"/>
      <c r="L876" s="32"/>
      <c r="M876" s="32"/>
      <c r="N876" s="32"/>
      <c r="O876" s="32"/>
    </row>
    <row r="877" spans="8:15" ht="15.75" customHeight="1" x14ac:dyDescent="0.35">
      <c r="H877" s="32"/>
      <c r="I877" s="32"/>
      <c r="J877" s="32"/>
      <c r="K877" s="32"/>
      <c r="L877" s="32"/>
      <c r="M877" s="32"/>
      <c r="N877" s="32"/>
      <c r="O877" s="32"/>
    </row>
    <row r="878" spans="8:15" ht="15.75" customHeight="1" x14ac:dyDescent="0.35">
      <c r="H878" s="32"/>
      <c r="I878" s="32"/>
      <c r="J878" s="32"/>
      <c r="K878" s="32"/>
      <c r="L878" s="32"/>
      <c r="M878" s="32"/>
      <c r="N878" s="32"/>
      <c r="O878" s="32"/>
    </row>
    <row r="879" spans="8:15" ht="15.75" customHeight="1" x14ac:dyDescent="0.35">
      <c r="H879" s="32"/>
      <c r="I879" s="32"/>
      <c r="J879" s="32"/>
      <c r="K879" s="32"/>
      <c r="L879" s="32"/>
      <c r="M879" s="32"/>
      <c r="N879" s="32"/>
      <c r="O879" s="32"/>
    </row>
    <row r="880" spans="8:15" ht="15.75" customHeight="1" x14ac:dyDescent="0.35">
      <c r="H880" s="32"/>
      <c r="I880" s="32"/>
      <c r="J880" s="32"/>
      <c r="K880" s="32"/>
      <c r="L880" s="32"/>
      <c r="M880" s="32"/>
      <c r="N880" s="32"/>
      <c r="O880" s="32"/>
    </row>
    <row r="881" spans="8:15" ht="15.75" customHeight="1" x14ac:dyDescent="0.35">
      <c r="H881" s="32"/>
      <c r="I881" s="32"/>
      <c r="J881" s="32"/>
      <c r="K881" s="32"/>
      <c r="L881" s="32"/>
      <c r="M881" s="32"/>
      <c r="N881" s="32"/>
      <c r="O881" s="32"/>
    </row>
    <row r="882" spans="8:15" ht="15.75" customHeight="1" x14ac:dyDescent="0.35">
      <c r="H882" s="32"/>
      <c r="I882" s="32"/>
      <c r="J882" s="32"/>
      <c r="K882" s="32"/>
      <c r="L882" s="32"/>
      <c r="M882" s="32"/>
      <c r="N882" s="32"/>
      <c r="O882" s="32"/>
    </row>
    <row r="883" spans="8:15" ht="15.75" customHeight="1" x14ac:dyDescent="0.35">
      <c r="H883" s="32"/>
      <c r="I883" s="32"/>
      <c r="J883" s="32"/>
      <c r="K883" s="32"/>
      <c r="L883" s="32"/>
      <c r="M883" s="32"/>
      <c r="N883" s="32"/>
      <c r="O883" s="32"/>
    </row>
    <row r="884" spans="8:15" ht="15.75" customHeight="1" x14ac:dyDescent="0.35">
      <c r="H884" s="32"/>
      <c r="I884" s="32"/>
      <c r="J884" s="32"/>
      <c r="K884" s="32"/>
      <c r="L884" s="32"/>
      <c r="M884" s="32"/>
      <c r="N884" s="32"/>
      <c r="O884" s="32"/>
    </row>
    <row r="885" spans="8:15" ht="15.75" customHeight="1" x14ac:dyDescent="0.35">
      <c r="H885" s="32"/>
      <c r="I885" s="32"/>
      <c r="J885" s="32"/>
      <c r="K885" s="32"/>
      <c r="L885" s="32"/>
      <c r="M885" s="32"/>
      <c r="N885" s="32"/>
      <c r="O885" s="32"/>
    </row>
    <row r="886" spans="8:15" ht="15.75" customHeight="1" x14ac:dyDescent="0.35">
      <c r="H886" s="32"/>
      <c r="I886" s="32"/>
      <c r="J886" s="32"/>
      <c r="K886" s="32"/>
      <c r="L886" s="32"/>
      <c r="M886" s="32"/>
      <c r="N886" s="32"/>
      <c r="O886" s="32"/>
    </row>
    <row r="887" spans="8:15" ht="15.75" customHeight="1" x14ac:dyDescent="0.35">
      <c r="H887" s="32"/>
      <c r="I887" s="32"/>
      <c r="J887" s="32"/>
      <c r="K887" s="32"/>
      <c r="L887" s="32"/>
      <c r="M887" s="32"/>
      <c r="N887" s="32"/>
      <c r="O887" s="32"/>
    </row>
    <row r="888" spans="8:15" ht="15.75" customHeight="1" x14ac:dyDescent="0.35">
      <c r="H888" s="32"/>
      <c r="I888" s="32"/>
      <c r="J888" s="32"/>
      <c r="K888" s="32"/>
      <c r="L888" s="32"/>
      <c r="M888" s="32"/>
      <c r="N888" s="32"/>
      <c r="O888" s="32"/>
    </row>
    <row r="889" spans="8:15" ht="15.75" customHeight="1" x14ac:dyDescent="0.35">
      <c r="H889" s="32"/>
      <c r="I889" s="32"/>
      <c r="J889" s="32"/>
      <c r="K889" s="32"/>
      <c r="L889" s="32"/>
      <c r="M889" s="32"/>
      <c r="N889" s="32"/>
      <c r="O889" s="32"/>
    </row>
    <row r="890" spans="8:15" ht="15.75" customHeight="1" x14ac:dyDescent="0.35">
      <c r="H890" s="32"/>
      <c r="I890" s="32"/>
      <c r="J890" s="32"/>
      <c r="K890" s="32"/>
      <c r="L890" s="32"/>
      <c r="M890" s="32"/>
      <c r="N890" s="32"/>
      <c r="O890" s="32"/>
    </row>
    <row r="891" spans="8:15" ht="15.75" customHeight="1" x14ac:dyDescent="0.35">
      <c r="H891" s="32"/>
      <c r="I891" s="32"/>
      <c r="J891" s="32"/>
      <c r="K891" s="32"/>
      <c r="L891" s="32"/>
      <c r="M891" s="32"/>
      <c r="N891" s="32"/>
      <c r="O891" s="32"/>
    </row>
    <row r="892" spans="8:15" ht="15.75" customHeight="1" x14ac:dyDescent="0.35">
      <c r="H892" s="32"/>
      <c r="I892" s="32"/>
      <c r="J892" s="32"/>
      <c r="K892" s="32"/>
      <c r="L892" s="32"/>
      <c r="M892" s="32"/>
      <c r="N892" s="32"/>
      <c r="O892" s="32"/>
    </row>
    <row r="893" spans="8:15" ht="15.75" customHeight="1" x14ac:dyDescent="0.35">
      <c r="H893" s="32"/>
      <c r="I893" s="32"/>
      <c r="J893" s="32"/>
      <c r="K893" s="32"/>
      <c r="L893" s="32"/>
      <c r="M893" s="32"/>
      <c r="N893" s="32"/>
      <c r="O893" s="32"/>
    </row>
    <row r="894" spans="8:15" ht="15.75" customHeight="1" x14ac:dyDescent="0.35">
      <c r="H894" s="32"/>
      <c r="I894" s="32"/>
      <c r="J894" s="32"/>
      <c r="K894" s="32"/>
      <c r="L894" s="32"/>
      <c r="M894" s="32"/>
      <c r="N894" s="32"/>
      <c r="O894" s="32"/>
    </row>
    <row r="895" spans="8:15" ht="15.75" customHeight="1" x14ac:dyDescent="0.35">
      <c r="H895" s="32"/>
      <c r="I895" s="32"/>
      <c r="J895" s="32"/>
      <c r="K895" s="32"/>
      <c r="L895" s="32"/>
      <c r="M895" s="32"/>
      <c r="N895" s="32"/>
      <c r="O895" s="32"/>
    </row>
    <row r="896" spans="8:15" ht="15.75" customHeight="1" x14ac:dyDescent="0.35">
      <c r="H896" s="32"/>
      <c r="I896" s="32"/>
      <c r="J896" s="32"/>
      <c r="K896" s="32"/>
      <c r="L896" s="32"/>
      <c r="M896" s="32"/>
      <c r="N896" s="32"/>
      <c r="O896" s="32"/>
    </row>
    <row r="897" spans="8:15" ht="15.75" customHeight="1" x14ac:dyDescent="0.35">
      <c r="H897" s="32"/>
      <c r="I897" s="32"/>
      <c r="J897" s="32"/>
      <c r="K897" s="32"/>
      <c r="L897" s="32"/>
      <c r="M897" s="32"/>
      <c r="N897" s="32"/>
      <c r="O897" s="32"/>
    </row>
    <row r="898" spans="8:15" ht="15.75" customHeight="1" x14ac:dyDescent="0.35">
      <c r="H898" s="32"/>
      <c r="I898" s="32"/>
      <c r="J898" s="32"/>
      <c r="K898" s="32"/>
      <c r="L898" s="32"/>
      <c r="M898" s="32"/>
      <c r="N898" s="32"/>
      <c r="O898" s="32"/>
    </row>
    <row r="899" spans="8:15" ht="15.75" customHeight="1" x14ac:dyDescent="0.35">
      <c r="H899" s="32"/>
      <c r="I899" s="32"/>
      <c r="J899" s="32"/>
      <c r="K899" s="32"/>
      <c r="L899" s="32"/>
      <c r="M899" s="32"/>
      <c r="N899" s="32"/>
      <c r="O899" s="32"/>
    </row>
    <row r="900" spans="8:15" ht="15.75" customHeight="1" x14ac:dyDescent="0.35">
      <c r="H900" s="32"/>
      <c r="I900" s="32"/>
      <c r="J900" s="32"/>
      <c r="K900" s="32"/>
      <c r="L900" s="32"/>
      <c r="M900" s="32"/>
      <c r="N900" s="32"/>
      <c r="O900" s="32"/>
    </row>
    <row r="901" spans="8:15" ht="15.75" customHeight="1" x14ac:dyDescent="0.35">
      <c r="H901" s="32"/>
      <c r="I901" s="32"/>
      <c r="J901" s="32"/>
      <c r="K901" s="32"/>
      <c r="L901" s="32"/>
      <c r="M901" s="32"/>
      <c r="N901" s="32"/>
      <c r="O901" s="32"/>
    </row>
    <row r="902" spans="8:15" ht="15.75" customHeight="1" x14ac:dyDescent="0.35">
      <c r="H902" s="32"/>
      <c r="I902" s="32"/>
      <c r="J902" s="32"/>
      <c r="K902" s="32"/>
      <c r="L902" s="32"/>
      <c r="M902" s="32"/>
      <c r="N902" s="32"/>
      <c r="O902" s="32"/>
    </row>
    <row r="903" spans="8:15" ht="15.75" customHeight="1" x14ac:dyDescent="0.35">
      <c r="H903" s="32"/>
      <c r="I903" s="32"/>
      <c r="J903" s="32"/>
      <c r="K903" s="32"/>
      <c r="L903" s="32"/>
      <c r="M903" s="32"/>
      <c r="N903" s="32"/>
      <c r="O903" s="32"/>
    </row>
    <row r="904" spans="8:15" ht="15.75" customHeight="1" x14ac:dyDescent="0.35">
      <c r="H904" s="32"/>
      <c r="I904" s="32"/>
      <c r="J904" s="32"/>
      <c r="K904" s="32"/>
      <c r="L904" s="32"/>
      <c r="M904" s="32"/>
      <c r="N904" s="32"/>
      <c r="O904" s="32"/>
    </row>
    <row r="905" spans="8:15" ht="15.75" customHeight="1" x14ac:dyDescent="0.35">
      <c r="H905" s="32"/>
      <c r="I905" s="32"/>
      <c r="J905" s="32"/>
      <c r="K905" s="32"/>
      <c r="L905" s="32"/>
      <c r="M905" s="32"/>
      <c r="N905" s="32"/>
      <c r="O905" s="32"/>
    </row>
    <row r="906" spans="8:15" ht="15.75" customHeight="1" x14ac:dyDescent="0.35">
      <c r="H906" s="32"/>
      <c r="I906" s="32"/>
      <c r="J906" s="32"/>
      <c r="K906" s="32"/>
      <c r="L906" s="32"/>
      <c r="M906" s="32"/>
      <c r="N906" s="32"/>
      <c r="O906" s="32"/>
    </row>
    <row r="907" spans="8:15" ht="15.75" customHeight="1" x14ac:dyDescent="0.35">
      <c r="H907" s="32"/>
      <c r="I907" s="32"/>
      <c r="J907" s="32"/>
      <c r="K907" s="32"/>
      <c r="L907" s="32"/>
      <c r="M907" s="32"/>
      <c r="N907" s="32"/>
      <c r="O907" s="32"/>
    </row>
    <row r="908" spans="8:15" ht="15.75" customHeight="1" x14ac:dyDescent="0.35">
      <c r="H908" s="32"/>
      <c r="I908" s="32"/>
      <c r="J908" s="32"/>
      <c r="K908" s="32"/>
      <c r="L908" s="32"/>
      <c r="M908" s="32"/>
      <c r="N908" s="32"/>
      <c r="O908" s="32"/>
    </row>
    <row r="909" spans="8:15" ht="15.75" customHeight="1" x14ac:dyDescent="0.35">
      <c r="H909" s="32"/>
      <c r="I909" s="32"/>
      <c r="J909" s="32"/>
      <c r="K909" s="32"/>
      <c r="L909" s="32"/>
      <c r="M909" s="32"/>
      <c r="N909" s="32"/>
      <c r="O909" s="32"/>
    </row>
    <row r="910" spans="8:15" ht="15.75" customHeight="1" x14ac:dyDescent="0.35">
      <c r="H910" s="32"/>
      <c r="I910" s="32"/>
      <c r="J910" s="32"/>
      <c r="K910" s="32"/>
      <c r="L910" s="32"/>
      <c r="M910" s="32"/>
      <c r="N910" s="32"/>
      <c r="O910" s="32"/>
    </row>
    <row r="911" spans="8:15" ht="15.75" customHeight="1" x14ac:dyDescent="0.35">
      <c r="H911" s="32"/>
      <c r="I911" s="32"/>
      <c r="J911" s="32"/>
      <c r="K911" s="32"/>
      <c r="L911" s="32"/>
      <c r="M911" s="32"/>
      <c r="N911" s="32"/>
      <c r="O911" s="32"/>
    </row>
    <row r="912" spans="8:15" ht="15.75" customHeight="1" x14ac:dyDescent="0.35">
      <c r="H912" s="32"/>
      <c r="I912" s="32"/>
      <c r="J912" s="32"/>
      <c r="K912" s="32"/>
      <c r="L912" s="32"/>
      <c r="M912" s="32"/>
      <c r="N912" s="32"/>
      <c r="O912" s="32"/>
    </row>
    <row r="913" spans="8:15" ht="15.75" customHeight="1" x14ac:dyDescent="0.35">
      <c r="H913" s="32"/>
      <c r="I913" s="32"/>
      <c r="J913" s="32"/>
      <c r="K913" s="32"/>
      <c r="L913" s="32"/>
      <c r="M913" s="32"/>
      <c r="N913" s="32"/>
      <c r="O913" s="32"/>
    </row>
    <row r="914" spans="8:15" ht="15.75" customHeight="1" x14ac:dyDescent="0.35">
      <c r="H914" s="32"/>
      <c r="I914" s="32"/>
      <c r="J914" s="32"/>
      <c r="K914" s="32"/>
      <c r="L914" s="32"/>
      <c r="M914" s="32"/>
      <c r="N914" s="32"/>
      <c r="O914" s="32"/>
    </row>
    <row r="915" spans="8:15" ht="15.75" customHeight="1" x14ac:dyDescent="0.35">
      <c r="H915" s="32"/>
      <c r="I915" s="32"/>
      <c r="J915" s="32"/>
      <c r="K915" s="32"/>
      <c r="L915" s="32"/>
      <c r="M915" s="32"/>
      <c r="N915" s="32"/>
      <c r="O915" s="32"/>
    </row>
    <row r="916" spans="8:15" ht="15.75" customHeight="1" x14ac:dyDescent="0.35">
      <c r="H916" s="32"/>
      <c r="I916" s="32"/>
      <c r="J916" s="32"/>
      <c r="K916" s="32"/>
      <c r="L916" s="32"/>
      <c r="M916" s="32"/>
      <c r="N916" s="32"/>
      <c r="O916" s="32"/>
    </row>
    <row r="917" spans="8:15" ht="15.75" customHeight="1" x14ac:dyDescent="0.35">
      <c r="H917" s="32"/>
      <c r="I917" s="32"/>
      <c r="J917" s="32"/>
      <c r="K917" s="32"/>
      <c r="L917" s="32"/>
      <c r="M917" s="32"/>
      <c r="N917" s="32"/>
      <c r="O917" s="32"/>
    </row>
    <row r="918" spans="8:15" ht="15.75" customHeight="1" x14ac:dyDescent="0.35">
      <c r="H918" s="32"/>
      <c r="I918" s="32"/>
      <c r="J918" s="32"/>
      <c r="K918" s="32"/>
      <c r="L918" s="32"/>
      <c r="M918" s="32"/>
      <c r="N918" s="32"/>
      <c r="O918" s="32"/>
    </row>
    <row r="919" spans="8:15" ht="15.75" customHeight="1" x14ac:dyDescent="0.35">
      <c r="H919" s="32"/>
      <c r="I919" s="32"/>
      <c r="J919" s="32"/>
      <c r="K919" s="32"/>
      <c r="L919" s="32"/>
      <c r="M919" s="32"/>
      <c r="N919" s="32"/>
      <c r="O919" s="32"/>
    </row>
    <row r="920" spans="8:15" ht="15.75" customHeight="1" x14ac:dyDescent="0.35">
      <c r="H920" s="32"/>
      <c r="I920" s="32"/>
      <c r="J920" s="32"/>
      <c r="K920" s="32"/>
      <c r="L920" s="32"/>
      <c r="M920" s="32"/>
      <c r="N920" s="32"/>
      <c r="O920" s="32"/>
    </row>
    <row r="921" spans="8:15" ht="15.75" customHeight="1" x14ac:dyDescent="0.35">
      <c r="H921" s="32"/>
      <c r="I921" s="32"/>
      <c r="J921" s="32"/>
      <c r="K921" s="32"/>
      <c r="L921" s="32"/>
      <c r="M921" s="32"/>
      <c r="N921" s="32"/>
      <c r="O921" s="32"/>
    </row>
    <row r="922" spans="8:15" ht="15.75" customHeight="1" x14ac:dyDescent="0.35">
      <c r="H922" s="32"/>
      <c r="I922" s="32"/>
      <c r="J922" s="32"/>
      <c r="K922" s="32"/>
      <c r="L922" s="32"/>
      <c r="M922" s="32"/>
      <c r="N922" s="32"/>
      <c r="O922" s="32"/>
    </row>
    <row r="923" spans="8:15" ht="15.75" customHeight="1" x14ac:dyDescent="0.35">
      <c r="H923" s="32"/>
      <c r="I923" s="32"/>
      <c r="J923" s="32"/>
      <c r="K923" s="32"/>
      <c r="L923" s="32"/>
      <c r="M923" s="32"/>
      <c r="N923" s="32"/>
      <c r="O923" s="32"/>
    </row>
    <row r="924" spans="8:15" ht="15.75" customHeight="1" x14ac:dyDescent="0.35">
      <c r="H924" s="32"/>
      <c r="I924" s="32"/>
      <c r="J924" s="32"/>
      <c r="K924" s="32"/>
      <c r="L924" s="32"/>
      <c r="M924" s="32"/>
      <c r="N924" s="32"/>
      <c r="O924" s="32"/>
    </row>
    <row r="925" spans="8:15" ht="15.75" customHeight="1" x14ac:dyDescent="0.35">
      <c r="H925" s="32"/>
      <c r="I925" s="32"/>
      <c r="J925" s="32"/>
      <c r="K925" s="32"/>
      <c r="L925" s="32"/>
      <c r="M925" s="32"/>
      <c r="N925" s="32"/>
      <c r="O925" s="32"/>
    </row>
    <row r="926" spans="8:15" ht="15.75" customHeight="1" x14ac:dyDescent="0.35">
      <c r="H926" s="32"/>
      <c r="I926" s="32"/>
      <c r="J926" s="32"/>
      <c r="K926" s="32"/>
      <c r="L926" s="32"/>
      <c r="M926" s="32"/>
      <c r="N926" s="32"/>
      <c r="O926" s="32"/>
    </row>
    <row r="927" spans="8:15" ht="15.75" customHeight="1" x14ac:dyDescent="0.35">
      <c r="H927" s="32"/>
      <c r="I927" s="32"/>
      <c r="J927" s="32"/>
      <c r="K927" s="32"/>
      <c r="L927" s="32"/>
      <c r="M927" s="32"/>
      <c r="N927" s="32"/>
      <c r="O927" s="32"/>
    </row>
    <row r="928" spans="8:15" ht="15.75" customHeight="1" x14ac:dyDescent="0.35">
      <c r="H928" s="32"/>
      <c r="I928" s="32"/>
      <c r="J928" s="32"/>
      <c r="K928" s="32"/>
      <c r="L928" s="32"/>
      <c r="M928" s="32"/>
      <c r="N928" s="32"/>
      <c r="O928" s="32"/>
    </row>
    <row r="929" spans="8:15" ht="15.75" customHeight="1" x14ac:dyDescent="0.35">
      <c r="H929" s="32"/>
      <c r="I929" s="32"/>
      <c r="J929" s="32"/>
      <c r="K929" s="32"/>
      <c r="L929" s="32"/>
      <c r="M929" s="32"/>
      <c r="N929" s="32"/>
      <c r="O929" s="32"/>
    </row>
    <row r="930" spans="8:15" ht="15.75" customHeight="1" x14ac:dyDescent="0.35">
      <c r="H930" s="32"/>
      <c r="I930" s="32"/>
      <c r="J930" s="32"/>
      <c r="K930" s="32"/>
      <c r="L930" s="32"/>
      <c r="M930" s="32"/>
      <c r="N930" s="32"/>
      <c r="O930" s="32"/>
    </row>
    <row r="931" spans="8:15" ht="15.75" customHeight="1" x14ac:dyDescent="0.35">
      <c r="H931" s="32"/>
      <c r="I931" s="32"/>
      <c r="J931" s="32"/>
      <c r="K931" s="32"/>
      <c r="L931" s="32"/>
      <c r="M931" s="32"/>
      <c r="N931" s="32"/>
      <c r="O931" s="32"/>
    </row>
    <row r="932" spans="8:15" ht="15.75" customHeight="1" x14ac:dyDescent="0.35">
      <c r="H932" s="32"/>
      <c r="I932" s="32"/>
      <c r="J932" s="32"/>
      <c r="K932" s="32"/>
      <c r="L932" s="32"/>
      <c r="M932" s="32"/>
      <c r="N932" s="32"/>
      <c r="O932" s="32"/>
    </row>
    <row r="933" spans="8:15" ht="15.75" customHeight="1" x14ac:dyDescent="0.35">
      <c r="H933" s="32"/>
      <c r="I933" s="32"/>
      <c r="J933" s="32"/>
      <c r="K933" s="32"/>
      <c r="L933" s="32"/>
      <c r="M933" s="32"/>
      <c r="N933" s="32"/>
      <c r="O933" s="32"/>
    </row>
    <row r="934" spans="8:15" ht="15.75" customHeight="1" x14ac:dyDescent="0.35">
      <c r="H934" s="32"/>
      <c r="I934" s="32"/>
      <c r="J934" s="32"/>
      <c r="K934" s="32"/>
      <c r="L934" s="32"/>
      <c r="M934" s="32"/>
      <c r="N934" s="32"/>
      <c r="O934" s="32"/>
    </row>
    <row r="935" spans="8:15" ht="15.75" customHeight="1" x14ac:dyDescent="0.35">
      <c r="H935" s="32"/>
      <c r="I935" s="32"/>
      <c r="J935" s="32"/>
      <c r="K935" s="32"/>
      <c r="L935" s="32"/>
      <c r="M935" s="32"/>
      <c r="N935" s="32"/>
      <c r="O935" s="32"/>
    </row>
    <row r="936" spans="8:15" ht="15.75" customHeight="1" x14ac:dyDescent="0.35">
      <c r="H936" s="32"/>
      <c r="I936" s="32"/>
      <c r="J936" s="32"/>
      <c r="K936" s="32"/>
      <c r="L936" s="32"/>
      <c r="M936" s="32"/>
      <c r="N936" s="32"/>
      <c r="O936" s="32"/>
    </row>
    <row r="937" spans="8:15" ht="15.75" customHeight="1" x14ac:dyDescent="0.35">
      <c r="H937" s="32"/>
      <c r="I937" s="32"/>
      <c r="J937" s="32"/>
      <c r="K937" s="32"/>
      <c r="L937" s="32"/>
      <c r="M937" s="32"/>
      <c r="N937" s="32"/>
      <c r="O937" s="32"/>
    </row>
    <row r="938" spans="8:15" ht="15.75" customHeight="1" x14ac:dyDescent="0.35">
      <c r="H938" s="32"/>
      <c r="I938" s="32"/>
      <c r="J938" s="32"/>
      <c r="K938" s="32"/>
      <c r="L938" s="32"/>
      <c r="M938" s="32"/>
      <c r="N938" s="32"/>
      <c r="O938" s="32"/>
    </row>
    <row r="939" spans="8:15" ht="15.75" customHeight="1" x14ac:dyDescent="0.35">
      <c r="H939" s="32"/>
      <c r="I939" s="32"/>
      <c r="J939" s="32"/>
      <c r="K939" s="32"/>
      <c r="L939" s="32"/>
      <c r="M939" s="32"/>
      <c r="N939" s="32"/>
      <c r="O939" s="32"/>
    </row>
    <row r="940" spans="8:15" ht="15.75" customHeight="1" x14ac:dyDescent="0.35">
      <c r="H940" s="32"/>
      <c r="I940" s="32"/>
      <c r="J940" s="32"/>
      <c r="K940" s="32"/>
      <c r="L940" s="32"/>
      <c r="M940" s="32"/>
      <c r="N940" s="32"/>
      <c r="O940" s="32"/>
    </row>
    <row r="941" spans="8:15" ht="15.75" customHeight="1" x14ac:dyDescent="0.35">
      <c r="H941" s="32"/>
      <c r="I941" s="32"/>
      <c r="J941" s="32"/>
      <c r="K941" s="32"/>
      <c r="L941" s="32"/>
      <c r="M941" s="32"/>
      <c r="N941" s="32"/>
      <c r="O941" s="32"/>
    </row>
    <row r="942" spans="8:15" ht="15.75" customHeight="1" x14ac:dyDescent="0.35">
      <c r="H942" s="32"/>
      <c r="I942" s="32"/>
      <c r="J942" s="32"/>
      <c r="K942" s="32"/>
      <c r="L942" s="32"/>
      <c r="M942" s="32"/>
      <c r="N942" s="32"/>
      <c r="O942" s="32"/>
    </row>
    <row r="943" spans="8:15" ht="15.75" customHeight="1" x14ac:dyDescent="0.35">
      <c r="H943" s="32"/>
      <c r="I943" s="32"/>
      <c r="J943" s="32"/>
      <c r="K943" s="32"/>
      <c r="L943" s="32"/>
      <c r="M943" s="32"/>
      <c r="N943" s="32"/>
      <c r="O943" s="32"/>
    </row>
    <row r="944" spans="8:15" ht="15.75" customHeight="1" x14ac:dyDescent="0.35">
      <c r="H944" s="32"/>
      <c r="I944" s="32"/>
      <c r="J944" s="32"/>
      <c r="K944" s="32"/>
      <c r="L944" s="32"/>
      <c r="M944" s="32"/>
      <c r="N944" s="32"/>
      <c r="O944" s="32"/>
    </row>
    <row r="945" spans="8:15" ht="15.75" customHeight="1" x14ac:dyDescent="0.35">
      <c r="H945" s="32"/>
      <c r="I945" s="32"/>
      <c r="J945" s="32"/>
      <c r="K945" s="32"/>
      <c r="L945" s="32"/>
      <c r="M945" s="32"/>
      <c r="N945" s="32"/>
      <c r="O945" s="32"/>
    </row>
    <row r="946" spans="8:15" ht="15.75" customHeight="1" x14ac:dyDescent="0.35">
      <c r="H946" s="32"/>
      <c r="I946" s="32"/>
      <c r="J946" s="32"/>
      <c r="K946" s="32"/>
      <c r="L946" s="32"/>
      <c r="M946" s="32"/>
      <c r="N946" s="32"/>
      <c r="O946" s="32"/>
    </row>
    <row r="947" spans="8:15" ht="15.75" customHeight="1" x14ac:dyDescent="0.35">
      <c r="H947" s="32"/>
      <c r="I947" s="32"/>
      <c r="J947" s="32"/>
      <c r="K947" s="32"/>
      <c r="L947" s="32"/>
      <c r="M947" s="32"/>
      <c r="N947" s="32"/>
      <c r="O947" s="32"/>
    </row>
    <row r="948" spans="8:15" ht="15.75" customHeight="1" x14ac:dyDescent="0.35">
      <c r="H948" s="32"/>
      <c r="I948" s="32"/>
      <c r="J948" s="32"/>
      <c r="K948" s="32"/>
      <c r="L948" s="32"/>
      <c r="M948" s="32"/>
      <c r="N948" s="32"/>
      <c r="O948" s="32"/>
    </row>
    <row r="949" spans="8:15" ht="15.75" customHeight="1" x14ac:dyDescent="0.35">
      <c r="H949" s="32"/>
      <c r="I949" s="32"/>
      <c r="J949" s="32"/>
      <c r="K949" s="32"/>
      <c r="L949" s="32"/>
      <c r="M949" s="32"/>
      <c r="N949" s="32"/>
      <c r="O949" s="32"/>
    </row>
    <row r="950" spans="8:15" ht="15.75" customHeight="1" x14ac:dyDescent="0.35">
      <c r="H950" s="32"/>
      <c r="I950" s="32"/>
      <c r="J950" s="32"/>
      <c r="K950" s="32"/>
      <c r="L950" s="32"/>
      <c r="M950" s="32"/>
      <c r="N950" s="32"/>
      <c r="O950" s="32"/>
    </row>
    <row r="951" spans="8:15" ht="15.75" customHeight="1" x14ac:dyDescent="0.35">
      <c r="H951" s="32"/>
      <c r="I951" s="32"/>
      <c r="J951" s="32"/>
      <c r="K951" s="32"/>
      <c r="L951" s="32"/>
      <c r="M951" s="32"/>
      <c r="N951" s="32"/>
      <c r="O951" s="32"/>
    </row>
    <row r="952" spans="8:15" ht="15.75" customHeight="1" x14ac:dyDescent="0.35">
      <c r="H952" s="32"/>
      <c r="I952" s="32"/>
      <c r="J952" s="32"/>
      <c r="K952" s="32"/>
      <c r="L952" s="32"/>
      <c r="M952" s="32"/>
      <c r="N952" s="32"/>
      <c r="O952" s="32"/>
    </row>
    <row r="953" spans="8:15" ht="15.75" customHeight="1" x14ac:dyDescent="0.35">
      <c r="H953" s="32"/>
      <c r="I953" s="32"/>
      <c r="J953" s="32"/>
      <c r="K953" s="32"/>
      <c r="L953" s="32"/>
      <c r="M953" s="32"/>
      <c r="N953" s="32"/>
      <c r="O953" s="32"/>
    </row>
    <row r="954" spans="8:15" ht="15.75" customHeight="1" x14ac:dyDescent="0.35">
      <c r="H954" s="32"/>
      <c r="I954" s="32"/>
      <c r="J954" s="32"/>
      <c r="K954" s="32"/>
      <c r="L954" s="32"/>
      <c r="M954" s="32"/>
      <c r="N954" s="32"/>
      <c r="O954" s="32"/>
    </row>
    <row r="955" spans="8:15" ht="15.75" customHeight="1" x14ac:dyDescent="0.35">
      <c r="H955" s="32"/>
      <c r="I955" s="32"/>
      <c r="J955" s="32"/>
      <c r="K955" s="32"/>
      <c r="L955" s="32"/>
      <c r="M955" s="32"/>
      <c r="N955" s="32"/>
      <c r="O955" s="32"/>
    </row>
    <row r="956" spans="8:15" ht="15.75" customHeight="1" x14ac:dyDescent="0.35">
      <c r="H956" s="32"/>
      <c r="I956" s="32"/>
      <c r="J956" s="32"/>
      <c r="K956" s="32"/>
      <c r="L956" s="32"/>
      <c r="M956" s="32"/>
      <c r="N956" s="32"/>
      <c r="O956" s="32"/>
    </row>
    <row r="957" spans="8:15" ht="15.75" customHeight="1" x14ac:dyDescent="0.35">
      <c r="H957" s="32"/>
      <c r="I957" s="32"/>
      <c r="J957" s="32"/>
      <c r="K957" s="32"/>
      <c r="L957" s="32"/>
      <c r="M957" s="32"/>
      <c r="N957" s="32"/>
      <c r="O957" s="32"/>
    </row>
    <row r="958" spans="8:15" ht="15.75" customHeight="1" x14ac:dyDescent="0.35">
      <c r="H958" s="32"/>
      <c r="I958" s="32"/>
      <c r="J958" s="32"/>
      <c r="K958" s="32"/>
      <c r="L958" s="32"/>
      <c r="M958" s="32"/>
      <c r="N958" s="32"/>
      <c r="O958" s="32"/>
    </row>
    <row r="959" spans="8:15" ht="15.75" customHeight="1" x14ac:dyDescent="0.35">
      <c r="H959" s="32"/>
      <c r="I959" s="32"/>
      <c r="J959" s="32"/>
      <c r="K959" s="32"/>
      <c r="L959" s="32"/>
      <c r="M959" s="32"/>
      <c r="N959" s="32"/>
      <c r="O959" s="32"/>
    </row>
    <row r="960" spans="8:15" ht="15.75" customHeight="1" x14ac:dyDescent="0.35">
      <c r="H960" s="32"/>
      <c r="I960" s="32"/>
      <c r="J960" s="32"/>
      <c r="K960" s="32"/>
      <c r="L960" s="32"/>
      <c r="M960" s="32"/>
      <c r="N960" s="32"/>
      <c r="O960" s="32"/>
    </row>
    <row r="961" spans="8:15" ht="15.75" customHeight="1" x14ac:dyDescent="0.35">
      <c r="H961" s="32"/>
      <c r="I961" s="32"/>
      <c r="J961" s="32"/>
      <c r="K961" s="32"/>
      <c r="L961" s="32"/>
      <c r="M961" s="32"/>
      <c r="N961" s="32"/>
      <c r="O961" s="32"/>
    </row>
    <row r="962" spans="8:15" ht="15.75" customHeight="1" x14ac:dyDescent="0.35">
      <c r="H962" s="32"/>
      <c r="I962" s="32"/>
      <c r="J962" s="32"/>
      <c r="K962" s="32"/>
      <c r="L962" s="32"/>
      <c r="M962" s="32"/>
      <c r="N962" s="32"/>
      <c r="O962" s="32"/>
    </row>
    <row r="963" spans="8:15" ht="15.75" customHeight="1" x14ac:dyDescent="0.35">
      <c r="H963" s="32"/>
      <c r="I963" s="32"/>
      <c r="J963" s="32"/>
      <c r="K963" s="32"/>
      <c r="L963" s="32"/>
      <c r="M963" s="32"/>
      <c r="N963" s="32"/>
      <c r="O963" s="32"/>
    </row>
    <row r="964" spans="8:15" ht="15.75" customHeight="1" x14ac:dyDescent="0.35">
      <c r="H964" s="32"/>
      <c r="I964" s="32"/>
      <c r="J964" s="32"/>
      <c r="K964" s="32"/>
      <c r="L964" s="32"/>
      <c r="M964" s="32"/>
      <c r="N964" s="32"/>
      <c r="O964" s="32"/>
    </row>
    <row r="965" spans="8:15" ht="15.75" customHeight="1" x14ac:dyDescent="0.35">
      <c r="H965" s="32"/>
      <c r="I965" s="32"/>
      <c r="J965" s="32"/>
      <c r="K965" s="32"/>
      <c r="L965" s="32"/>
      <c r="M965" s="32"/>
      <c r="N965" s="32"/>
      <c r="O965" s="32"/>
    </row>
    <row r="966" spans="8:15" ht="15.75" customHeight="1" x14ac:dyDescent="0.35">
      <c r="H966" s="32"/>
      <c r="I966" s="32"/>
      <c r="J966" s="32"/>
      <c r="K966" s="32"/>
      <c r="L966" s="32"/>
      <c r="M966" s="32"/>
      <c r="N966" s="32"/>
      <c r="O966" s="32"/>
    </row>
    <row r="967" spans="8:15" ht="15.75" customHeight="1" x14ac:dyDescent="0.35">
      <c r="H967" s="32"/>
      <c r="I967" s="32"/>
      <c r="J967" s="32"/>
      <c r="K967" s="32"/>
      <c r="L967" s="32"/>
      <c r="M967" s="32"/>
      <c r="N967" s="32"/>
      <c r="O967" s="32"/>
    </row>
    <row r="968" spans="8:15" ht="15.75" customHeight="1" x14ac:dyDescent="0.35">
      <c r="H968" s="32"/>
      <c r="I968" s="32"/>
      <c r="J968" s="32"/>
      <c r="K968" s="32"/>
      <c r="L968" s="32"/>
      <c r="M968" s="32"/>
      <c r="N968" s="32"/>
      <c r="O968" s="32"/>
    </row>
    <row r="969" spans="8:15" ht="15.75" customHeight="1" x14ac:dyDescent="0.35">
      <c r="H969" s="32"/>
      <c r="I969" s="32"/>
      <c r="J969" s="32"/>
      <c r="K969" s="32"/>
      <c r="L969" s="32"/>
      <c r="M969" s="32"/>
      <c r="N969" s="32"/>
      <c r="O969" s="32"/>
    </row>
    <row r="970" spans="8:15" ht="15.75" customHeight="1" x14ac:dyDescent="0.35">
      <c r="H970" s="32"/>
      <c r="I970" s="32"/>
      <c r="J970" s="32"/>
      <c r="K970" s="32"/>
      <c r="L970" s="32"/>
      <c r="M970" s="32"/>
      <c r="N970" s="32"/>
      <c r="O970" s="32"/>
    </row>
    <row r="971" spans="8:15" ht="15.75" customHeight="1" x14ac:dyDescent="0.35">
      <c r="H971" s="32"/>
      <c r="I971" s="32"/>
      <c r="J971" s="32"/>
      <c r="K971" s="32"/>
      <c r="L971" s="32"/>
      <c r="M971" s="32"/>
      <c r="N971" s="32"/>
      <c r="O971" s="32"/>
    </row>
    <row r="972" spans="8:15" ht="15.75" customHeight="1" x14ac:dyDescent="0.35">
      <c r="H972" s="32"/>
      <c r="I972" s="32"/>
      <c r="J972" s="32"/>
      <c r="K972" s="32"/>
      <c r="L972" s="32"/>
      <c r="M972" s="32"/>
      <c r="N972" s="32"/>
      <c r="O972" s="32"/>
    </row>
    <row r="973" spans="8:15" ht="15.75" customHeight="1" x14ac:dyDescent="0.35">
      <c r="H973" s="32"/>
      <c r="I973" s="32"/>
      <c r="J973" s="32"/>
      <c r="K973" s="32"/>
      <c r="L973" s="32"/>
      <c r="M973" s="32"/>
      <c r="N973" s="32"/>
      <c r="O973" s="32"/>
    </row>
    <row r="974" spans="8:15" ht="15.75" customHeight="1" x14ac:dyDescent="0.35">
      <c r="H974" s="32"/>
      <c r="I974" s="32"/>
      <c r="J974" s="32"/>
      <c r="K974" s="32"/>
      <c r="L974" s="32"/>
      <c r="M974" s="32"/>
      <c r="N974" s="32"/>
      <c r="O974" s="32"/>
    </row>
    <row r="975" spans="8:15" ht="15.75" customHeight="1" x14ac:dyDescent="0.35">
      <c r="H975" s="32"/>
      <c r="I975" s="32"/>
      <c r="J975" s="32"/>
      <c r="K975" s="32"/>
      <c r="L975" s="32"/>
      <c r="M975" s="32"/>
      <c r="N975" s="32"/>
      <c r="O975" s="32"/>
    </row>
    <row r="976" spans="8:15" ht="15.75" customHeight="1" x14ac:dyDescent="0.35">
      <c r="H976" s="32"/>
      <c r="I976" s="32"/>
      <c r="J976" s="32"/>
      <c r="K976" s="32"/>
      <c r="L976" s="32"/>
      <c r="M976" s="32"/>
      <c r="N976" s="32"/>
      <c r="O976" s="32"/>
    </row>
    <row r="977" spans="8:15" ht="15.75" customHeight="1" x14ac:dyDescent="0.35">
      <c r="H977" s="32"/>
      <c r="I977" s="32"/>
      <c r="J977" s="32"/>
      <c r="K977" s="32"/>
      <c r="L977" s="32"/>
      <c r="M977" s="32"/>
      <c r="N977" s="32"/>
      <c r="O977" s="32"/>
    </row>
    <row r="978" spans="8:15" ht="15.75" customHeight="1" x14ac:dyDescent="0.35">
      <c r="H978" s="32"/>
      <c r="I978" s="32"/>
      <c r="J978" s="32"/>
      <c r="K978" s="32"/>
      <c r="L978" s="32"/>
      <c r="M978" s="32"/>
      <c r="N978" s="32"/>
      <c r="O978" s="32"/>
    </row>
    <row r="979" spans="8:15" ht="15.75" customHeight="1" x14ac:dyDescent="0.35">
      <c r="H979" s="32"/>
      <c r="I979" s="32"/>
      <c r="J979" s="32"/>
      <c r="K979" s="32"/>
      <c r="L979" s="32"/>
      <c r="M979" s="32"/>
      <c r="N979" s="32"/>
      <c r="O979" s="32"/>
    </row>
    <row r="980" spans="8:15" ht="15.75" customHeight="1" x14ac:dyDescent="0.35">
      <c r="H980" s="32"/>
      <c r="I980" s="32"/>
      <c r="J980" s="32"/>
      <c r="K980" s="32"/>
      <c r="L980" s="32"/>
      <c r="M980" s="32"/>
      <c r="N980" s="32"/>
      <c r="O980" s="32"/>
    </row>
    <row r="981" spans="8:15" ht="15.75" customHeight="1" x14ac:dyDescent="0.35">
      <c r="H981" s="32"/>
      <c r="I981" s="32"/>
      <c r="J981" s="32"/>
      <c r="K981" s="32"/>
      <c r="L981" s="32"/>
      <c r="M981" s="32"/>
      <c r="N981" s="32"/>
      <c r="O981" s="32"/>
    </row>
    <row r="982" spans="8:15" ht="15.75" customHeight="1" x14ac:dyDescent="0.35">
      <c r="H982" s="32"/>
      <c r="I982" s="32"/>
      <c r="J982" s="32"/>
      <c r="K982" s="32"/>
      <c r="L982" s="32"/>
      <c r="M982" s="32"/>
      <c r="N982" s="32"/>
      <c r="O982" s="32"/>
    </row>
    <row r="983" spans="8:15" ht="15.75" customHeight="1" x14ac:dyDescent="0.35">
      <c r="H983" s="32"/>
      <c r="I983" s="32"/>
      <c r="J983" s="32"/>
      <c r="K983" s="32"/>
      <c r="L983" s="32"/>
      <c r="M983" s="32"/>
      <c r="N983" s="32"/>
      <c r="O983" s="32"/>
    </row>
    <row r="984" spans="8:15" ht="15.75" customHeight="1" x14ac:dyDescent="0.35">
      <c r="H984" s="32"/>
      <c r="I984" s="32"/>
      <c r="J984" s="32"/>
      <c r="K984" s="32"/>
      <c r="L984" s="32"/>
      <c r="M984" s="32"/>
      <c r="N984" s="32"/>
      <c r="O984" s="32"/>
    </row>
    <row r="985" spans="8:15" ht="15.75" customHeight="1" x14ac:dyDescent="0.35">
      <c r="H985" s="32"/>
      <c r="I985" s="32"/>
      <c r="J985" s="32"/>
      <c r="K985" s="32"/>
      <c r="L985" s="32"/>
      <c r="M985" s="32"/>
      <c r="N985" s="32"/>
      <c r="O985" s="32"/>
    </row>
    <row r="986" spans="8:15" ht="15.75" customHeight="1" x14ac:dyDescent="0.35">
      <c r="H986" s="32"/>
      <c r="I986" s="32"/>
      <c r="J986" s="32"/>
      <c r="K986" s="32"/>
      <c r="L986" s="32"/>
      <c r="M986" s="32"/>
      <c r="N986" s="32"/>
      <c r="O986" s="32"/>
    </row>
    <row r="987" spans="8:15" ht="15.75" customHeight="1" x14ac:dyDescent="0.35">
      <c r="H987" s="32"/>
      <c r="I987" s="32"/>
      <c r="J987" s="32"/>
      <c r="K987" s="32"/>
      <c r="L987" s="32"/>
      <c r="M987" s="32"/>
      <c r="N987" s="32"/>
      <c r="O987" s="32"/>
    </row>
    <row r="988" spans="8:15" ht="15.75" customHeight="1" x14ac:dyDescent="0.35">
      <c r="H988" s="32"/>
      <c r="I988" s="32"/>
      <c r="J988" s="32"/>
      <c r="K988" s="32"/>
      <c r="L988" s="32"/>
      <c r="M988" s="32"/>
      <c r="N988" s="32"/>
      <c r="O988" s="32"/>
    </row>
    <row r="989" spans="8:15" ht="15.75" customHeight="1" x14ac:dyDescent="0.35">
      <c r="H989" s="32"/>
      <c r="I989" s="32"/>
      <c r="J989" s="32"/>
      <c r="K989" s="32"/>
      <c r="L989" s="32"/>
      <c r="M989" s="32"/>
      <c r="N989" s="32"/>
      <c r="O989" s="32"/>
    </row>
    <row r="990" spans="8:15" ht="15.75" customHeight="1" x14ac:dyDescent="0.35">
      <c r="H990" s="32"/>
      <c r="I990" s="32"/>
      <c r="J990" s="32"/>
      <c r="K990" s="32"/>
      <c r="L990" s="32"/>
      <c r="M990" s="32"/>
      <c r="N990" s="32"/>
      <c r="O990" s="32"/>
    </row>
    <row r="991" spans="8:15" ht="15.75" customHeight="1" x14ac:dyDescent="0.35">
      <c r="H991" s="32"/>
      <c r="I991" s="32"/>
      <c r="J991" s="32"/>
      <c r="K991" s="32"/>
      <c r="L991" s="32"/>
      <c r="M991" s="32"/>
      <c r="N991" s="32"/>
      <c r="O991" s="32"/>
    </row>
    <row r="992" spans="8:15" ht="15.75" customHeight="1" x14ac:dyDescent="0.35">
      <c r="H992" s="32"/>
      <c r="I992" s="32"/>
      <c r="J992" s="32"/>
      <c r="K992" s="32"/>
      <c r="L992" s="32"/>
      <c r="M992" s="32"/>
      <c r="N992" s="32"/>
      <c r="O992" s="32"/>
    </row>
    <row r="993" spans="8:15" ht="15.75" customHeight="1" x14ac:dyDescent="0.35">
      <c r="H993" s="32"/>
      <c r="I993" s="32"/>
      <c r="J993" s="32"/>
      <c r="K993" s="32"/>
      <c r="L993" s="32"/>
      <c r="M993" s="32"/>
      <c r="N993" s="32"/>
      <c r="O993" s="32"/>
    </row>
    <row r="994" spans="8:15" ht="15.75" customHeight="1" x14ac:dyDescent="0.35">
      <c r="H994" s="32"/>
      <c r="I994" s="32"/>
      <c r="J994" s="32"/>
      <c r="K994" s="32"/>
      <c r="L994" s="32"/>
      <c r="M994" s="32"/>
      <c r="N994" s="32"/>
      <c r="O994" s="32"/>
    </row>
    <row r="995" spans="8:15" ht="15.75" customHeight="1" x14ac:dyDescent="0.35">
      <c r="H995" s="32"/>
      <c r="I995" s="32"/>
      <c r="J995" s="32"/>
      <c r="K995" s="32"/>
      <c r="L995" s="32"/>
      <c r="M995" s="32"/>
      <c r="N995" s="32"/>
      <c r="O995" s="32"/>
    </row>
    <row r="996" spans="8:15" ht="15.75" customHeight="1" x14ac:dyDescent="0.35">
      <c r="H996" s="32"/>
      <c r="I996" s="32"/>
      <c r="J996" s="32"/>
      <c r="K996" s="32"/>
      <c r="L996" s="32"/>
      <c r="M996" s="32"/>
      <c r="N996" s="32"/>
      <c r="O996" s="32"/>
    </row>
    <row r="997" spans="8:15" ht="15.75" customHeight="1" x14ac:dyDescent="0.35">
      <c r="H997" s="32"/>
      <c r="I997" s="32"/>
      <c r="J997" s="32"/>
      <c r="K997" s="32"/>
      <c r="L997" s="32"/>
      <c r="M997" s="32"/>
      <c r="N997" s="32"/>
      <c r="O997" s="32"/>
    </row>
    <row r="998" spans="8:15" ht="15.75" customHeight="1" x14ac:dyDescent="0.35">
      <c r="H998" s="32"/>
      <c r="I998" s="32"/>
      <c r="J998" s="32"/>
      <c r="K998" s="32"/>
      <c r="L998" s="32"/>
      <c r="M998" s="32"/>
      <c r="N998" s="32"/>
      <c r="O998" s="32"/>
    </row>
    <row r="999" spans="8:15" ht="15.75" customHeight="1" x14ac:dyDescent="0.35">
      <c r="H999" s="32"/>
      <c r="I999" s="32"/>
      <c r="J999" s="32"/>
      <c r="K999" s="32"/>
      <c r="L999" s="32"/>
      <c r="M999" s="32"/>
      <c r="N999" s="32"/>
      <c r="O999" s="32"/>
    </row>
    <row r="1000" spans="8:15" ht="15.75" customHeight="1" x14ac:dyDescent="0.35">
      <c r="H1000" s="32"/>
      <c r="I1000" s="32"/>
      <c r="J1000" s="32"/>
      <c r="K1000" s="32"/>
      <c r="L1000" s="32"/>
      <c r="M1000" s="32"/>
      <c r="N1000" s="32"/>
      <c r="O1000" s="32"/>
    </row>
  </sheetData>
  <autoFilter ref="A1:Q1000" xr:uid="{00000000-0009-0000-0000-000004000000}"/>
  <conditionalFormatting sqref="A2:A85">
    <cfRule type="expression" dxfId="7" priority="6">
      <formula>$A2=1</formula>
    </cfRule>
    <cfRule type="expression" dxfId="6" priority="7">
      <formula>$A2=2</formula>
    </cfRule>
    <cfRule type="expression" dxfId="5" priority="8">
      <formula>$A2=3</formula>
    </cfRule>
  </conditionalFormatting>
  <conditionalFormatting sqref="G2:G85">
    <cfRule type="expression" dxfId="4" priority="1">
      <formula>$G2="Not Started"</formula>
    </cfRule>
    <cfRule type="expression" dxfId="3" priority="2">
      <formula>$G2="Left Voicemail"</formula>
    </cfRule>
    <cfRule type="expression" dxfId="2" priority="3">
      <formula>$G2="No Response"</formula>
    </cfRule>
    <cfRule type="expression" dxfId="1" priority="4">
      <formula>$G2="Made Contact"</formula>
    </cfRule>
    <cfRule type="expression" dxfId="0" priority="5">
      <formula>$G2="Stop Outreach"</formula>
    </cfRule>
  </conditionalFormatting>
  <pageMargins left="0.75" right="0.75" top="1" bottom="1"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xr:uid="{00000000-0002-0000-0400-000000000000}">
          <x14:formula1>
            <xm:f>'Tracker Settings'!$D$5:$D$8</xm:f>
          </x14:formula1>
          <xm:sqref>F2:F85 I2:I85 K2:K85 M2:M85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Asset Map</vt:lpstr>
      <vt:lpstr>Summary</vt:lpstr>
      <vt:lpstr>Instructions</vt:lpstr>
      <vt:lpstr>Tracker Settings</vt:lpstr>
      <vt:lpstr>Outreach Tracker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Constance Bond</dc:creator>
  <cp:lastModifiedBy>Constance Bond</cp:lastModifiedBy>
  <dcterms:created xsi:type="dcterms:W3CDTF">2026-08-20T19:50:24Z</dcterms:created>
  <dcterms:modified xsi:type="dcterms:W3CDTF">2026-08-20T19:50:24Z</dcterms:modified>
</cp:coreProperties>
</file>